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abteilung_stadtforschung_extern\umfragen\Kommunal\2025\Ergebnis\OpenData\"/>
    </mc:Choice>
  </mc:AlternateContent>
  <xr:revisionPtr revIDLastSave="0" documentId="13_ncr:1_{B382D685-FE47-421D-83FD-F59680B173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ckblatt" sheetId="60" r:id="rId1"/>
    <sheet name="Inhalt" sheetId="1" r:id="rId2"/>
    <sheet name="z09_Übersicht" sheetId="13" r:id="rId3"/>
    <sheet name="z09a_chop" sheetId="3" r:id="rId4"/>
    <sheet name="z09b_chop" sheetId="4" r:id="rId5"/>
    <sheet name="z09c_chop" sheetId="5" r:id="rId6"/>
    <sheet name="z09d_chop" sheetId="6" r:id="rId7"/>
    <sheet name="z09e_chop" sheetId="7" r:id="rId8"/>
    <sheet name="z09f_chop" sheetId="8" r:id="rId9"/>
    <sheet name="z09g_chop" sheetId="9" r:id="rId10"/>
    <sheet name="z09h_chop" sheetId="10" r:id="rId11"/>
    <sheet name="z09i_chop" sheetId="11" r:id="rId12"/>
    <sheet name="z09j_chop" sheetId="12" r:id="rId13"/>
    <sheet name="wohn_typ" sheetId="14" r:id="rId14"/>
    <sheet name="wohn_wohnung_jahre_chop" sheetId="15" r:id="rId15"/>
    <sheet name="wohn_flaeche_chop" sheetId="16" r:id="rId16"/>
    <sheet name="wohn_raeume" sheetId="17" r:id="rId17"/>
    <sheet name="wohn_wg" sheetId="18" r:id="rId18"/>
    <sheet name="wohn_baujahr" sheetId="19" r:id="rId19"/>
    <sheet name="wohn_grundmiete_chop" sheetId="20" r:id="rId20"/>
    <sheet name="grumi_chop" sheetId="21" r:id="rId21"/>
    <sheet name="wohn_gesamtmiete_chop" sheetId="22" r:id="rId22"/>
    <sheet name="gesmi_chop" sheetId="23" r:id="rId23"/>
    <sheet name="wohn_wg_anteil_chop" sheetId="24" r:id="rId24"/>
    <sheet name="wohn_kosten_eigentum_chop" sheetId="25" r:id="rId25"/>
    <sheet name="mietbel1_chop" sheetId="26" r:id="rId26"/>
    <sheet name="mietbel2_chop" sheetId="27" r:id="rId27"/>
    <sheet name="z26" sheetId="28" r:id="rId28"/>
    <sheet name="z29" sheetId="29" r:id="rId29"/>
    <sheet name="z49" sheetId="30" r:id="rId30"/>
    <sheet name="d14" sheetId="31" r:id="rId31"/>
    <sheet name="d15_chop" sheetId="32" r:id="rId32"/>
    <sheet name="d16" sheetId="33" r:id="rId33"/>
    <sheet name="d24_Übersicht" sheetId="36" r:id="rId34"/>
    <sheet name="d24a" sheetId="34" r:id="rId35"/>
    <sheet name="d24b" sheetId="35" r:id="rId36"/>
    <sheet name="d25_chop" sheetId="37" r:id="rId37"/>
    <sheet name="d26" sheetId="38" r:id="rId38"/>
    <sheet name="d27" sheetId="39" r:id="rId39"/>
    <sheet name="schwerbehind" sheetId="40" r:id="rId40"/>
    <sheet name="psychbehind" sheetId="41" r:id="rId41"/>
    <sheet name="wohnd" sheetId="42" r:id="rId42"/>
    <sheet name="wohn_jahre" sheetId="43" r:id="rId43"/>
    <sheet name="wohndk" sheetId="44" r:id="rId44"/>
    <sheet name="hhper" sheetId="45" r:id="rId45"/>
    <sheet name="bewgru" sheetId="46" r:id="rId46"/>
    <sheet name="kinder_leibl_anz" sheetId="47" r:id="rId47"/>
    <sheet name="kind01_leibl_jahr" sheetId="48" r:id="rId48"/>
    <sheet name="lebun_mv" sheetId="49" r:id="rId49"/>
    <sheet name="lebun_haupt" sheetId="50" r:id="rId50"/>
    <sheet name="pekg" sheetId="51" r:id="rId51"/>
    <sheet name="pek" sheetId="52" r:id="rId52"/>
    <sheet name="hhekg" sheetId="54" r:id="rId53"/>
    <sheet name="hhek" sheetId="55" r:id="rId54"/>
    <sheet name="äqui_who" sheetId="56" r:id="rId55"/>
    <sheet name="arm_stadt" sheetId="57" r:id="rId56"/>
    <sheet name="arm_bund" sheetId="58" r:id="rId57"/>
    <sheet name="dummy" sheetId="59" r:id="rId5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59" l="1"/>
  <c r="A1" i="58"/>
  <c r="A1" i="57"/>
  <c r="A1" i="56"/>
  <c r="A1" i="55"/>
  <c r="A1" i="54"/>
  <c r="A1" i="52"/>
  <c r="A1" i="51"/>
  <c r="A1" i="50"/>
  <c r="A1" i="49"/>
  <c r="A1" i="48"/>
  <c r="A1" i="47"/>
  <c r="A1" i="46"/>
  <c r="A1" i="45"/>
  <c r="A1" i="44"/>
  <c r="A1" i="43"/>
  <c r="A1" i="42"/>
  <c r="A1" i="41"/>
  <c r="A1" i="40"/>
  <c r="A1" i="39"/>
  <c r="A1" i="38"/>
  <c r="A1" i="37"/>
  <c r="A1" i="35"/>
  <c r="A1" i="34"/>
  <c r="A1" i="36"/>
  <c r="A1" i="33"/>
  <c r="A1" i="32"/>
  <c r="A1" i="31"/>
  <c r="A1" i="30"/>
  <c r="A1" i="29"/>
  <c r="A1" i="28"/>
  <c r="A1" i="27"/>
  <c r="A1" i="26"/>
  <c r="A1" i="25"/>
  <c r="A1" i="24"/>
  <c r="A1" i="23"/>
  <c r="A1" i="22"/>
  <c r="A1" i="21"/>
  <c r="A1" i="20"/>
  <c r="A1" i="19"/>
  <c r="A1" i="18"/>
  <c r="A1" i="17"/>
  <c r="A1" i="16"/>
  <c r="A1" i="15"/>
  <c r="A1" i="14"/>
  <c r="A1" i="12"/>
  <c r="A1" i="11"/>
  <c r="A1" i="10"/>
  <c r="A1" i="9"/>
  <c r="A1" i="8"/>
  <c r="A1" i="7"/>
  <c r="A1" i="6"/>
  <c r="A1" i="5"/>
  <c r="A1" i="4"/>
  <c r="A1" i="3"/>
  <c r="A1" i="13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<sst xmlns="http://schemas.openxmlformats.org/spreadsheetml/2006/main" count="8675" uniqueCount="369">
  <si>
    <t>Inhaltsverzeichnis</t>
  </si>
  <si>
    <t/>
  </si>
  <si>
    <t>Fahrzeuge im Haushalt</t>
  </si>
  <si>
    <t>Item</t>
  </si>
  <si>
    <t>Anzahl</t>
  </si>
  <si>
    <t>0</t>
  </si>
  <si>
    <t>1</t>
  </si>
  <si>
    <t>2</t>
  </si>
  <si>
    <t>3</t>
  </si>
  <si>
    <t>4</t>
  </si>
  <si>
    <t>5</t>
  </si>
  <si>
    <t>7 und mehr</t>
  </si>
  <si>
    <t>mean</t>
  </si>
  <si>
    <t>a) Privat-Pkw (Benzin, Diesel oder Gas)</t>
  </si>
  <si>
    <t>b) Privat-Pkw  (Elektro, Hybrid oder Wasserstoff)</t>
  </si>
  <si>
    <t xml:space="preserve">c) Dienst-/Firmen-Pkw </t>
  </si>
  <si>
    <t>d) Motorrad, Moped</t>
  </si>
  <si>
    <t xml:space="preserve">e) Fahrrad ohne Elektrounterstützung  </t>
  </si>
  <si>
    <t>f) Fahrrad mit Elektrounterstützung (E-Bike, Pedelec)</t>
  </si>
  <si>
    <t>g) Lastenrad (mit und ohne E-Antrieb)</t>
  </si>
  <si>
    <t>h) E-Tretroller</t>
  </si>
  <si>
    <t>Fahrrad (egal welche Art)</t>
  </si>
  <si>
    <t>Privat-Pkw (egal welche Art)</t>
  </si>
  <si>
    <t>Basis: alle Befragten; kein Filter; Gewichtung: Wichtung OT Haushalt</t>
  </si>
  <si>
    <t>Merkmal</t>
  </si>
  <si>
    <t>Mean</t>
  </si>
  <si>
    <t>Gesamt (Auswertung Stadt)</t>
  </si>
  <si>
    <t>Ortsteil</t>
  </si>
  <si>
    <t>00-Zentrum</t>
  </si>
  <si>
    <t>01-Zentrum-Ost</t>
  </si>
  <si>
    <t>02-Zentrum-Südost</t>
  </si>
  <si>
    <t>03-Zentrum-Süd</t>
  </si>
  <si>
    <t>04-Zentrum-West</t>
  </si>
  <si>
    <t>05-Zentrum-Nordwest</t>
  </si>
  <si>
    <t>06-Zentrum-Nord</t>
  </si>
  <si>
    <t>10-Schönefeld-Abtnaundorf</t>
  </si>
  <si>
    <t>11-Schönefeld-Ost</t>
  </si>
  <si>
    <t>12-Mockau-Süd</t>
  </si>
  <si>
    <t>13-Mockau-Nord</t>
  </si>
  <si>
    <t>14-Thekla</t>
  </si>
  <si>
    <t>15-Plaußig-Portitz</t>
  </si>
  <si>
    <t>20-Neustadt-Neuschönefeld</t>
  </si>
  <si>
    <t>21-Volkmarsdorf</t>
  </si>
  <si>
    <t>22-Anger-Crottendorf</t>
  </si>
  <si>
    <t>23-Sellerhausen-Stünz</t>
  </si>
  <si>
    <t>24-Paunsdorf</t>
  </si>
  <si>
    <t>25-Heiterblick</t>
  </si>
  <si>
    <t>26-Mölkau</t>
  </si>
  <si>
    <t>27-Engelsdorf</t>
  </si>
  <si>
    <t>28-Baalsdorf</t>
  </si>
  <si>
    <t>29-Althen-Kleinpösna</t>
  </si>
  <si>
    <t>30-Reudnitz-Thonberg</t>
  </si>
  <si>
    <t>31-Stötteritz</t>
  </si>
  <si>
    <t>32-Probstheida</t>
  </si>
  <si>
    <t>33-Meusdorf</t>
  </si>
  <si>
    <t>34-Liebertwolkwitz</t>
  </si>
  <si>
    <t>35-Holzhausen</t>
  </si>
  <si>
    <t>40-Südvorstadt</t>
  </si>
  <si>
    <t>41-Connewitz</t>
  </si>
  <si>
    <t>42-Marienbrunn</t>
  </si>
  <si>
    <t>43-Lößnig</t>
  </si>
  <si>
    <t>44-Dölitz-Dösen</t>
  </si>
  <si>
    <t>50-Schleußig</t>
  </si>
  <si>
    <t>51-Plagwitz</t>
  </si>
  <si>
    <t>52-Kleinzschocher</t>
  </si>
  <si>
    <t>53-Großzschocher</t>
  </si>
  <si>
    <t>54-Knautkleeberg-Knauthain</t>
  </si>
  <si>
    <t>55-Hartmannsdorf-Knautnaundorf</t>
  </si>
  <si>
    <t>60-Schönau</t>
  </si>
  <si>
    <t>61-Grünau-Ost</t>
  </si>
  <si>
    <t>62-Grünau-Mitte</t>
  </si>
  <si>
    <t>63-Grünau-Siedlung</t>
  </si>
  <si>
    <t>64-Lausen-Grünau</t>
  </si>
  <si>
    <t>65-Grünau-Nord</t>
  </si>
  <si>
    <t>66-Miltitz</t>
  </si>
  <si>
    <t>70-Lindenau</t>
  </si>
  <si>
    <t>71-Altlindenau</t>
  </si>
  <si>
    <t>72-Neulindenau</t>
  </si>
  <si>
    <t>73-Leutzsch</t>
  </si>
  <si>
    <t>74-Böhlitz-Ehrenberg</t>
  </si>
  <si>
    <t>75-Burghausen-Rückmarsdorf</t>
  </si>
  <si>
    <t>80-Möckern</t>
  </si>
  <si>
    <t>81-Wahren</t>
  </si>
  <si>
    <t>82-Lützschena-Stahmeln</t>
  </si>
  <si>
    <t>83-Lindenthal</t>
  </si>
  <si>
    <t>90-Gohlis-Süd</t>
  </si>
  <si>
    <t>91-Gohlis-Mitte</t>
  </si>
  <si>
    <t>92-Gohlis-Nord</t>
  </si>
  <si>
    <t>93-Eutritzsch</t>
  </si>
  <si>
    <t>94-Seehausen</t>
  </si>
  <si>
    <t>95-Wiederitzsch</t>
  </si>
  <si>
    <t>Amt für Statistik und Wahlen Leipzig, Kommunale Bürgerumfrage "Leben in Leipzig" 2025; erstellt am: 31.08.2026</t>
  </si>
  <si>
    <t>8. In was für einer Wohnung wohnen Sie?</t>
  </si>
  <si>
    <t>Mietwohnung</t>
  </si>
  <si>
    <t>Eigentumswohnung</t>
  </si>
  <si>
    <t>eigenes Haus</t>
  </si>
  <si>
    <t>gemietetes Haus</t>
  </si>
  <si>
    <t>andere (z.B. Wohnheim, Untermiete)</t>
  </si>
  <si>
    <t>Top-Werteᴬ</t>
  </si>
  <si>
    <t>A: Top-Werte: Summe der Ausprägungen Mietwohnung - andere (z.B. Wohnheim, Untermiete)</t>
  </si>
  <si>
    <t>Seit wann wohnen Sie in der derzeitigen Wohnung? (klassiert)</t>
  </si>
  <si>
    <t>1940—1959</t>
  </si>
  <si>
    <t>1960—1969</t>
  </si>
  <si>
    <t>1970—1979</t>
  </si>
  <si>
    <t>1980—1989</t>
  </si>
  <si>
    <t>1990—1999</t>
  </si>
  <si>
    <t>2000—2009</t>
  </si>
  <si>
    <t>2010—2013</t>
  </si>
  <si>
    <t>2014—2017</t>
  </si>
  <si>
    <t>2018—2020</t>
  </si>
  <si>
    <t>2021—2025</t>
  </si>
  <si>
    <t>Median</t>
  </si>
  <si>
    <t>Wie groß ist die von Ihnen genutzte Wohnung? (klassiert)</t>
  </si>
  <si>
    <t>0 - unter 20</t>
  </si>
  <si>
    <t>20 - unter 40</t>
  </si>
  <si>
    <t>40 - unter 60</t>
  </si>
  <si>
    <t>60 - unter 80</t>
  </si>
  <si>
    <t>80 - unter 100</t>
  </si>
  <si>
    <t>100 - unter 120</t>
  </si>
  <si>
    <t>120 - unter 140</t>
  </si>
  <si>
    <t>140 - unter 160</t>
  </si>
  <si>
    <t>160 - unter 180</t>
  </si>
  <si>
    <t>180 - unter 200</t>
  </si>
  <si>
    <t>200 - unter 250</t>
  </si>
  <si>
    <t>12. Wie viele Wohnräume hat die von Ihnen genutzte Wohnung? Anzahl der Wohnräume ohne Küche und Bad</t>
  </si>
  <si>
    <t>NA</t>
  </si>
  <si>
    <t>13. Wohnen Sie in einer Wohngemeinschaft (WG)?</t>
  </si>
  <si>
    <t>ja</t>
  </si>
  <si>
    <t>nein</t>
  </si>
  <si>
    <t>10. Wann wurde das Haus errichtet, in dem sich Ihre Wohnung befindet?</t>
  </si>
  <si>
    <t>vor 1919 (Gründerzeit)</t>
  </si>
  <si>
    <t>1919 bis 1945</t>
  </si>
  <si>
    <t>1946 bis 1960</t>
  </si>
  <si>
    <t>1961 bis 1990 (Plattenbau)</t>
  </si>
  <si>
    <t>1961 bis 1990 (kein Plattenbau)</t>
  </si>
  <si>
    <t>1991 bis 2004</t>
  </si>
  <si>
    <t>2005 bis 2014</t>
  </si>
  <si>
    <t>ab 2015</t>
  </si>
  <si>
    <t>weiß ich nicht</t>
  </si>
  <si>
    <t>Grundmiete (klassiert)</t>
  </si>
  <si>
    <t>0 - unter 200</t>
  </si>
  <si>
    <t>200 - unter 300</t>
  </si>
  <si>
    <t>300 - unter 400</t>
  </si>
  <si>
    <t>400 - unter 500</t>
  </si>
  <si>
    <t>500 - unter 600</t>
  </si>
  <si>
    <t>600 - unter 700</t>
  </si>
  <si>
    <t>700 - unter 800</t>
  </si>
  <si>
    <t>800 - unter 900</t>
  </si>
  <si>
    <t>900 - unter 1000</t>
  </si>
  <si>
    <t>1000 - unter 1200</t>
  </si>
  <si>
    <t>1200 - unter 1500</t>
  </si>
  <si>
    <t>1500 - unter 2000</t>
  </si>
  <si>
    <t>2000 - unter 3000</t>
  </si>
  <si>
    <t>Grundmiete pro m² (klassiert)</t>
  </si>
  <si>
    <t>unter 3€</t>
  </si>
  <si>
    <t>3 - unter 5</t>
  </si>
  <si>
    <t>5 - unter 6</t>
  </si>
  <si>
    <t>6 - unter 7</t>
  </si>
  <si>
    <t>7 - unter 8</t>
  </si>
  <si>
    <t>8 - unter 9</t>
  </si>
  <si>
    <t>9 - unter 10</t>
  </si>
  <si>
    <t>10 - unter 11</t>
  </si>
  <si>
    <t>11 - unter 12</t>
  </si>
  <si>
    <t>12 - unter 15</t>
  </si>
  <si>
    <t>20€ und mehr</t>
  </si>
  <si>
    <t>Gesamtmiete (klassiert)</t>
  </si>
  <si>
    <t>Gesamtmiete pro m² (klassiert)</t>
  </si>
  <si>
    <t>15 - unter 20</t>
  </si>
  <si>
    <t>Nur für Mitglieder in Wohngemeinschaften: Wie hoch ist Ihr Anteil an der Gesamtmiete der Wohnung (klassiert)</t>
  </si>
  <si>
    <t>Basis: alle Befragten; Filter: 'hhstat gleich 3 oder wohn_wg gleich 1'; Gewichtung: Wichtung OT Haushalt</t>
  </si>
  <si>
    <t>Für Eigentümer: Wie hoch sind die monatlichen Wohnkosten Ihres Haushaltes</t>
  </si>
  <si>
    <t>Basis: alle Befragten; Filter: 'mieter gleich 2'; Gewichtung: Wichtung OT Haushalt</t>
  </si>
  <si>
    <t>Belastung Grundmiete (klassiert)</t>
  </si>
  <si>
    <t>Basis: alle Befragten; Filter: 'mieter gleich 1'; Gewichtung: Wichtung OT Haushalt</t>
  </si>
  <si>
    <t>0 - unter 0.1</t>
  </si>
  <si>
    <t>0.1 - unter 0.2</t>
  </si>
  <si>
    <t>0.2 - unter 0.3</t>
  </si>
  <si>
    <t>0.3 - unter 0.4</t>
  </si>
  <si>
    <t>0.4 - unter 0.5</t>
  </si>
  <si>
    <t>0.5 - unter 0.6</t>
  </si>
  <si>
    <t>0.6 - unter 0.7</t>
  </si>
  <si>
    <t>Belastung Gesamtmiete (klassiert)</t>
  </si>
  <si>
    <t>19. Haben Sie vor oder sind Sie gezwungen, in den nächsten zwei Jahren aus Ihrer jetzigen Wohnung auszuziehen?</t>
  </si>
  <si>
    <t>möglicherweise</t>
  </si>
  <si>
    <t>43. Haben Sie vor, in den nächsten 3 Jahren ein Kind oder ein weiteres Kind zu bekommen?</t>
  </si>
  <si>
    <t>sicher nicht</t>
  </si>
  <si>
    <t>wahrscheinlich nicht</t>
  </si>
  <si>
    <t>ungewiss</t>
  </si>
  <si>
    <t>wahrscheinlich ja</t>
  </si>
  <si>
    <t>sicher ja</t>
  </si>
  <si>
    <t>A: Top-Werte: Summe der Ausprägungen wahrscheinlich ja, sicher ja</t>
  </si>
  <si>
    <t>49. Falls Sie als Familie planen, ein Kind oder ein weiteres Kind zu bekommen: Ist die Anzahl der Wohnräume in Ihrer aktuellen Wohnung dafür ausreichend?</t>
  </si>
  <si>
    <t>Basis: alle Befragten; Filter: 'z29 größer 2'; Gewichtung: Wichtung OT Haushalt</t>
  </si>
  <si>
    <t>14. Sind Sie auf eine barrierefreie Wohnung angewiesen?</t>
  </si>
  <si>
    <t>15. Wie lange sind Sie schon auf der Suche nach einer barrierefreien Wohnung in Leipzig? (klassiert)</t>
  </si>
  <si>
    <t>Basis: alle Befragten; Filter: 'd14 gleich 1'; Gewichtung: Wichtung OT Haushalt; Mean ohne: -99, -98</t>
  </si>
  <si>
    <t>Ich suche bisher noch nicht.</t>
  </si>
  <si>
    <t>Meine Wohnung ist bereits barrierefrei.</t>
  </si>
  <si>
    <t>1—2</t>
  </si>
  <si>
    <t>3—5</t>
  </si>
  <si>
    <t>6—11</t>
  </si>
  <si>
    <t>12 Monate und länger</t>
  </si>
  <si>
    <t>16. Bitte kreuzen Sie alle Merkmale an, die auf Ihre Wohnung zutreffen. (Mehrfachnennungen)</t>
  </si>
  <si>
    <t>Der Hauseingang ist schwellenfrei.</t>
  </si>
  <si>
    <t>Die Wege im Haus sind schwellenfrei.</t>
  </si>
  <si>
    <t>Die Wohnung ist schwellenfrei.</t>
  </si>
  <si>
    <t>Im Bad gibt es eine ebenerdige Dusche.</t>
  </si>
  <si>
    <t>Der Durchgang durch alle Türen im Haus und in der Wohnung ist mindestens 90cm breit.</t>
  </si>
  <si>
    <t>In der Wohnung ist genügend Bewegungsfläche für Hilfsmittel wie z.B. Rollator/Rollstuhl vorhanden.</t>
  </si>
  <si>
    <t>24. Wenn Sie ein Kraftfahrzeug regelmäßig privat nutzen: Wo stellen Sie das Fahrzeug in der Regel ab, wenn Sie zu Hause sind?</t>
  </si>
  <si>
    <t>direkt an der Wohnung</t>
  </si>
  <si>
    <t>weniger als 100m von der Wohnung</t>
  </si>
  <si>
    <t>ca. 100 bis 300m von der Wohnung</t>
  </si>
  <si>
    <t>ca. 300 bis 500m von der Wohnung</t>
  </si>
  <si>
    <t>mehr als 500m von der Wohnung</t>
  </si>
  <si>
    <t>nutze ich nicht</t>
  </si>
  <si>
    <t>a) öffentliche Parkfläche (z.B. Straßenrand)</t>
  </si>
  <si>
    <t>b) privater Parkplatz (z.B. eigenes Grundstück, gemieteter Stellplatz)</t>
  </si>
  <si>
    <t>Basis: alle Befragten; kein Filter; Gewichtung: Wichtung OT Haushalt; Mean ohne: 'nutze ich nicht'</t>
  </si>
  <si>
    <t>A: Top-Werte: Summe der Ausprägungen direkt an der Wohnung, weniger als 100m von der Wohnung (ohne nutze ich nicht)</t>
  </si>
  <si>
    <t>Wie lange suchen Sie in der Regel nach einem Parkplatz in der von Ihnen in Frage 24a) angegebenen Entfernung? (klassiert)</t>
  </si>
  <si>
    <t>Basis: alle Befragten; Filter: 'd24a%in%c(1:5'; Gewichtung: Wichtung OT Haushalt</t>
  </si>
  <si>
    <t>6—9</t>
  </si>
  <si>
    <t>10—14</t>
  </si>
  <si>
    <t>15—19</t>
  </si>
  <si>
    <t>20—29</t>
  </si>
  <si>
    <t>30 Minuten und mehr</t>
  </si>
  <si>
    <t>26. Wie beurteilen Sie die Parkplatzsituation für Kraftfahrzeuge in Ihrem Wohnumfeld?</t>
  </si>
  <si>
    <t>Basis: alle Befragten; kein Filter; Gewichtung: Wichtung OT Haushalt; Mean ohne: 'nicht einschätzbar'</t>
  </si>
  <si>
    <t>sehr gut</t>
  </si>
  <si>
    <t>gut</t>
  </si>
  <si>
    <t>teils/teils</t>
  </si>
  <si>
    <t>schlecht</t>
  </si>
  <si>
    <t>sehr schlecht</t>
  </si>
  <si>
    <t>nicht einschätzbar</t>
  </si>
  <si>
    <t>A: Top-Werte: Summe der Ausprägungen sehr gut, gut (ohne nicht einschätzbar)</t>
  </si>
  <si>
    <t>27. Sofern Sie die Parkplatzsituation für Kraftfahrzeuge in Ihrem Wohnumfeld nicht als gut oder sehr gut beurteilen, was sind die Gründe dafür? (Mehrfachnennungen)</t>
  </si>
  <si>
    <t>Basis: alle Befragten; Filter: 'd26%in%c(3,4,5'; Gewichtung: Wichtung OT Haushalt</t>
  </si>
  <si>
    <t>zu wenig kostenfreie Parkplätze</t>
  </si>
  <si>
    <t>Parkplätze sind zu weit entfernt</t>
  </si>
  <si>
    <t>zu wenig kostenpflichtige Parkplätze</t>
  </si>
  <si>
    <t>bekomme keinen Anwohnerparkausweis</t>
  </si>
  <si>
    <t>Parkgebühren sind zu hoch</t>
  </si>
  <si>
    <t>sonstiger Grund, und zwar (bitte nennen):</t>
  </si>
  <si>
    <t>Verfügen Sie oder eine Person Ihres Haushalts über einen gültigen Schwerbehindertenausweis? (Mehrfachnennungen)</t>
  </si>
  <si>
    <t>ja, ich selbst</t>
  </si>
  <si>
    <t>ja, eine andere Person im Haushalt</t>
  </si>
  <si>
    <t>_nein</t>
  </si>
  <si>
    <t>Haben Sie oder eine Person Ihres Haushalts eine dauerhafte Beeinträchtigung des Körpers, des Sehens, der Psyche oder des Gehirns? (Mehrfachnennungen)</t>
  </si>
  <si>
    <t>6. Seit wann haben Sie ununterbrochen Ihren Hauptwohnsitz in Leipzig oder in einem der seit 1990 eingemeindeten Ortsteile? Bitte geben Sie das Jahr an.</t>
  </si>
  <si>
    <t>SD</t>
  </si>
  <si>
    <t>Wohndauer in Leipzig</t>
  </si>
  <si>
    <t>bis 5 Jahre</t>
  </si>
  <si>
    <t>6 bis 10 Jahre</t>
  </si>
  <si>
    <t>11 Jahre und länger</t>
  </si>
  <si>
    <t>Personen im HH</t>
  </si>
  <si>
    <t>1 Person</t>
  </si>
  <si>
    <t>2 Personen</t>
  </si>
  <si>
    <t>3 Personen</t>
  </si>
  <si>
    <t>4 Personen</t>
  </si>
  <si>
    <t>5 Person</t>
  </si>
  <si>
    <t>6 Personen</t>
  </si>
  <si>
    <t>7 Personen und mehr</t>
  </si>
  <si>
    <t>Haushaltsstruktur</t>
  </si>
  <si>
    <t>Singles</t>
  </si>
  <si>
    <t>Alleinerziehende</t>
  </si>
  <si>
    <t>Paare mit Kindern</t>
  </si>
  <si>
    <t>Paare ohne Kinder</t>
  </si>
  <si>
    <t>alleinstehende Rentner</t>
  </si>
  <si>
    <t>Rentnerpaare</t>
  </si>
  <si>
    <t>Wie viele leibliche Kinder haben Sie?</t>
  </si>
  <si>
    <t>keine Kinder</t>
  </si>
  <si>
    <t>6</t>
  </si>
  <si>
    <t>7</t>
  </si>
  <si>
    <t>8</t>
  </si>
  <si>
    <t>42. Wenn Sie leibliche Kinder haben, geben Sie bitte das Geburtsjahr des ersten (ältesten) Kindes an.</t>
  </si>
  <si>
    <t>Basis: alle Befragten; Filter: 'kinder_leibl_anz nicht leer'; Gewichtung: Wichtung OT Haushalt</t>
  </si>
  <si>
    <t>Welche Einkommensart(en) sichert bzw. sichern derzeit den Lebensunterhalt Ihres Haushaltes? (Mehrfachnennungen)</t>
  </si>
  <si>
    <t xml:space="preserve"> - Einkommen aus Erwerbs-/Berufstätigkeit und sonstige Arbeitseinkommen (gemeint ist auch Wehrsold,  Bundesfreiwilligendienstvergütung, Ausbildungsvergütung, Elterngeld, Landeserziehungsgeld)</t>
  </si>
  <si>
    <t xml:space="preserve"> - Arbeitslosengeld I</t>
  </si>
  <si>
    <t xml:space="preserve"> - Bürgergeld</t>
  </si>
  <si>
    <t xml:space="preserve"> - Sozialhilfe bzw. Grundsicherung im Alter und bei Erwerbsminderung nach SGB XII</t>
  </si>
  <si>
    <t xml:space="preserve"> - Wohngeld</t>
  </si>
  <si>
    <t xml:space="preserve"> - Renten/Pensionen (gesetzliche Alters-, Hinterbliebenen-, Erwerbsunfähigkeitsrente, Ruhegeld)</t>
  </si>
  <si>
    <t xml:space="preserve"> - andere staatliche Leistungen (z.B. Kindergeld)</t>
  </si>
  <si>
    <t xml:space="preserve"> - alle übrigen Einkommen (auch BAföG, Unterhalt, Stipendien, Kapitalerträge)</t>
  </si>
  <si>
    <t>Hauptquelle Haushaltseinkommen</t>
  </si>
  <si>
    <t>Erwerbseinkommen</t>
  </si>
  <si>
    <t>Arbeitslosengeld I</t>
  </si>
  <si>
    <t>Bürgergeld</t>
  </si>
  <si>
    <t>Sozialhilfe bzw. Grundsicherung im Alter und bei Erwerbsminderung nach SGB XII</t>
  </si>
  <si>
    <t>Wohngeld</t>
  </si>
  <si>
    <t>Renten, Pensionen</t>
  </si>
  <si>
    <t>andere staatliche Leistungen (z.B. Kindergeld)</t>
  </si>
  <si>
    <t>alle übrigen Einkommen (auch BAföG, Unterhalt, Stipendien, Kapitalerträge)</t>
  </si>
  <si>
    <t>persönliches Nettoeinkommen</t>
  </si>
  <si>
    <t>Basis: alle Befragten; kein Filter; Gewichtung: Wichtung OT persönlich</t>
  </si>
  <si>
    <t>unter 800€</t>
  </si>
  <si>
    <t>unter 1400€</t>
  </si>
  <si>
    <t>unter 2000€</t>
  </si>
  <si>
    <t>ab 2000€</t>
  </si>
  <si>
    <t>kein eigenes Einkommen</t>
  </si>
  <si>
    <t>unter 400 €</t>
  </si>
  <si>
    <t>400 bis unter 500 €</t>
  </si>
  <si>
    <t>500 bis unter 600 €</t>
  </si>
  <si>
    <t>600 bis unter 800 €</t>
  </si>
  <si>
    <t>800 bis unter 1.000 €</t>
  </si>
  <si>
    <t>1.000 bis unter 1.200 €</t>
  </si>
  <si>
    <t>1.200 bis unter 1.400 €</t>
  </si>
  <si>
    <t>1.400 bis unter 1.600 €</t>
  </si>
  <si>
    <t>1.600 bis unter 1.800 €</t>
  </si>
  <si>
    <t>1.800 bis unter 2.000 €</t>
  </si>
  <si>
    <t>2.000 bis unter 2.200 €</t>
  </si>
  <si>
    <t>2.200 bis unter 2.400 €</t>
  </si>
  <si>
    <t>2.400 bis unter 2.600 €</t>
  </si>
  <si>
    <t>2.600 bis unter 2.800 €</t>
  </si>
  <si>
    <t>2.800 bis unter 3.000 €</t>
  </si>
  <si>
    <t>3.000 bis unter 3.400 €</t>
  </si>
  <si>
    <t>3.400 bis unter 3.800 €</t>
  </si>
  <si>
    <t>3.800 bis unter 4.200 €</t>
  </si>
  <si>
    <t>4.200 bis unter 4.600 €</t>
  </si>
  <si>
    <t>4.600 bis unter 4.800 €</t>
  </si>
  <si>
    <t>4.800 bis unter 5.000 €</t>
  </si>
  <si>
    <t>5.000 bis unter 5.500 €</t>
  </si>
  <si>
    <t>5.500 € und mehr</t>
  </si>
  <si>
    <t>Haushalts-Nettoeinkommen</t>
  </si>
  <si>
    <t>unter 1100€</t>
  </si>
  <si>
    <t>unter 2300€</t>
  </si>
  <si>
    <t>unter 3200€</t>
  </si>
  <si>
    <t>ab 3200€</t>
  </si>
  <si>
    <t>Netto-Haushaltseinkommen</t>
  </si>
  <si>
    <t>unter 700 €</t>
  </si>
  <si>
    <t>700 bis unter 900 €</t>
  </si>
  <si>
    <t>900 bis unter 1.100 €</t>
  </si>
  <si>
    <t>1.100 bis unter 1.300 €</t>
  </si>
  <si>
    <t>1.300 bis unter 1.500 €</t>
  </si>
  <si>
    <t>1.500 bis unter 1.700 €</t>
  </si>
  <si>
    <t>1.700 bis unter 1.900 €</t>
  </si>
  <si>
    <t>1.900 bis unter 2.100 €</t>
  </si>
  <si>
    <t>2.100 bis unter 2.300 €</t>
  </si>
  <si>
    <t>2.300 bis unter 2.500 €</t>
  </si>
  <si>
    <t>2.500 bis unter 2.700 €</t>
  </si>
  <si>
    <t>2.700 bis unter 2.900 €</t>
  </si>
  <si>
    <t>2.900 bis unter 3.200 €</t>
  </si>
  <si>
    <t>3.200 bis unter 3.600 €</t>
  </si>
  <si>
    <t>3.600 bis unter 4.000 €</t>
  </si>
  <si>
    <t>4.000 bis unter 4.400 €</t>
  </si>
  <si>
    <t>4.400 bis unter 4.800 €</t>
  </si>
  <si>
    <t>4.800 bis unter 5.200 €</t>
  </si>
  <si>
    <t>5.200 bis unter 5.600 €</t>
  </si>
  <si>
    <t>5.600 bis unter 6.000 €</t>
  </si>
  <si>
    <t>6.000 bis unter 7.000 €</t>
  </si>
  <si>
    <t>7.000 bis unter 8.000 €</t>
  </si>
  <si>
    <t>8.000 bis unter 9.000 €</t>
  </si>
  <si>
    <t>9.000 € und mehr</t>
  </si>
  <si>
    <t>Nettäquvivalenzeinkommen spitz</t>
  </si>
  <si>
    <t>Armuts-Reichtums-Klassifikation (Median Leipzig)</t>
  </si>
  <si>
    <t>armutsgefährdet</t>
  </si>
  <si>
    <t>untere Mittelschicht</t>
  </si>
  <si>
    <t>obere Mittelschicht</t>
  </si>
  <si>
    <t>einkommensreich</t>
  </si>
  <si>
    <t>Armuts-Reichtums-Klassifikationr (Bundesmedian)</t>
  </si>
  <si>
    <t>Gesamt</t>
  </si>
  <si>
    <t xml:space="preserve">Ergebnisse der Kommunalen Bürgerumfrage 2025 </t>
  </si>
  <si>
    <t>Kontakt</t>
  </si>
  <si>
    <t>Amt für Statistik und Wahlen, Abteilung Stadtforschung</t>
  </si>
  <si>
    <t>Webseite: www.leipzig.de/buergerumfrage</t>
  </si>
  <si>
    <t>E-Mial: befragung@leipzig.de</t>
  </si>
  <si>
    <t>Tabellenband Ortsteile (Haushaltsgewichtung)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</si>
</sst>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[$ €]"/>
    <numFmt numFmtId="165" formatCode="#,##0.00[$ €]"/>
    <numFmt numFmtId="166" formatCode="#,##0.00[$ Monate]"/>
    <numFmt numFmtId="167" formatCode="#,##0.00[$ Minuten]"/>
    <numFmt numFmtId="168" formatCode="#,##0[$  Euro]"/>
  </numFmts>
  <fonts count="6" x14ac:knownFonts="1">
    <font>
      <sz val="10"/>
      <color theme="1"/>
      <name val="Leipzig Sans"/>
      <family val="2"/>
      <scheme val="minor"/>
    </font>
    <font>
      <b/>
      <sz val="10"/>
      <color rgb="FF000000"/>
      <name val="Leipzig Sans"/>
      <family val="2"/>
    </font>
    <font>
      <i/>
      <sz val="10"/>
      <color rgb="FF000000"/>
      <name val="Leipzig Sans"/>
      <family val="2"/>
    </font>
    <font>
      <u/>
      <sz val="10"/>
      <color theme="10"/>
      <name val="Leipzig Sans"/>
      <family val="2"/>
    </font>
    <font>
      <b/>
      <sz val="36"/>
      <color rgb="FF000000"/>
      <name val="Leipzig Sans"/>
      <family val="2"/>
      <scheme val="minor"/>
    </font>
    <font>
      <b/>
      <sz val="11"/>
      <color rgb="FF000000"/>
      <name val="Leipzig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0" fontId="2" fillId="0" borderId="0" xfId="0" applyFont="1"/>
    <xf numFmtId="0" fontId="3" fillId="0" borderId="0" xfId="0" applyFont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0" fontId="0" fillId="0" borderId="3" xfId="0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4" fontId="1" fillId="2" borderId="1" xfId="0" applyNumberFormat="1" applyFont="1" applyFill="1" applyBorder="1"/>
    <xf numFmtId="164" fontId="0" fillId="0" borderId="1" xfId="0" applyNumberFormat="1" applyBorder="1"/>
    <xf numFmtId="16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5" fontId="1" fillId="2" borderId="1" xfId="0" applyNumberFormat="1" applyFont="1" applyFill="1" applyBorder="1"/>
    <xf numFmtId="165" fontId="0" fillId="0" borderId="1" xfId="0" applyNumberFormat="1" applyBorder="1"/>
    <xf numFmtId="165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4" fontId="1" fillId="2" borderId="1" xfId="0" applyNumberFormat="1" applyFont="1" applyFill="1" applyBorder="1"/>
    <xf numFmtId="164" fontId="0" fillId="0" borderId="1" xfId="0" applyNumberFormat="1" applyBorder="1"/>
    <xf numFmtId="16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5" fontId="1" fillId="2" borderId="1" xfId="0" applyNumberFormat="1" applyFont="1" applyFill="1" applyBorder="1"/>
    <xf numFmtId="165" fontId="0" fillId="0" borderId="1" xfId="0" applyNumberFormat="1" applyBorder="1"/>
    <xf numFmtId="165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5" fontId="1" fillId="2" borderId="1" xfId="0" applyNumberFormat="1" applyFont="1" applyFill="1" applyBorder="1"/>
    <xf numFmtId="165" fontId="0" fillId="0" borderId="1" xfId="0" applyNumberFormat="1" applyBorder="1"/>
    <xf numFmtId="165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5" fontId="1" fillId="2" borderId="1" xfId="0" applyNumberFormat="1" applyFont="1" applyFill="1" applyBorder="1"/>
    <xf numFmtId="165" fontId="0" fillId="0" borderId="1" xfId="0" applyNumberFormat="1" applyBorder="1"/>
    <xf numFmtId="165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7" fontId="1" fillId="2" borderId="1" xfId="0" applyNumberFormat="1" applyFont="1" applyFill="1" applyBorder="1"/>
    <xf numFmtId="167" fontId="0" fillId="0" borderId="1" xfId="0" applyNumberFormat="1" applyBorder="1"/>
    <xf numFmtId="167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8" fontId="1" fillId="2" borderId="1" xfId="0" applyNumberFormat="1" applyFont="1" applyFill="1" applyBorder="1"/>
    <xf numFmtId="168" fontId="0" fillId="0" borderId="1" xfId="0" applyNumberFormat="1" applyBorder="1"/>
    <xf numFmtId="168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8" fontId="1" fillId="2" borderId="1" xfId="0" applyNumberFormat="1" applyFont="1" applyFill="1" applyBorder="1"/>
    <xf numFmtId="168" fontId="0" fillId="0" borderId="1" xfId="0" applyNumberFormat="1" applyBorder="1"/>
    <xf numFmtId="168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0" fontId="0" fillId="3" borderId="0" xfId="0" applyFill="1"/>
    <xf numFmtId="0" fontId="4" fillId="3" borderId="0" xfId="0" applyFont="1" applyFill="1"/>
    <xf numFmtId="0" fontId="5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</xdr:rowOff>
    </xdr:from>
    <xdr:to>
      <xdr:col>3</xdr:col>
      <xdr:colOff>693776</xdr:colOff>
      <xdr:row>11</xdr:row>
      <xdr:rowOff>76199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06A34AA-CB54-4D19-BC79-41CBC639A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3665576" cy="183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ase R">
      <a:dk1>
        <a:sysClr val="windowText" lastClr="000000"/>
      </a:dk1>
      <a:lt1>
        <a:sysClr val="window" lastClr="FFFFFF"/>
      </a:lt1>
      <a:dk2>
        <a:srgbClr val="00008B"/>
      </a:dk2>
      <a:lt2>
        <a:srgbClr val="D3D3D3"/>
      </a:lt2>
      <a:accent1>
        <a:srgbClr val="DF536B"/>
      </a:accent1>
      <a:accent2>
        <a:srgbClr val="61D04F"/>
      </a:accent2>
      <a:accent3>
        <a:srgbClr val="2297E6"/>
      </a:accent3>
      <a:accent4>
        <a:srgbClr val="28E2E5"/>
      </a:accent4>
      <a:accent5>
        <a:srgbClr val="CD0BBC"/>
      </a:accent5>
      <a:accent6>
        <a:srgbClr val="F5C710"/>
      </a:accent6>
      <a:hlink>
        <a:srgbClr val="000000"/>
      </a:hlink>
      <a:folHlink>
        <a:srgbClr val="000000"/>
      </a:folHlink>
    </a:clrScheme>
    <a:fontScheme name="Office">
      <a:majorFont>
        <a:latin typeface="Leipzig Sans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Leipzig Sans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F485-A951-483F-B0C6-526F10D086B1}">
  <dimension ref="A1:F23"/>
  <sheetViews>
    <sheetView tabSelected="1" workbookViewId="0">
      <selection activeCell="I20" sqref="I20"/>
    </sheetView>
  </sheetViews>
  <sheetFormatPr baseColWidth="10" defaultColWidth="8.88671875" defaultRowHeight="12.75" x14ac:dyDescent="0.2"/>
  <cols>
    <col min="1" max="16384" width="8.88671875" style="435"/>
  </cols>
  <sheetData>
    <row r="1" spans="1:6" x14ac:dyDescent="0.2">
      <c r="A1"/>
    </row>
    <row r="2" spans="1:6" x14ac:dyDescent="0.2">
      <c r="A2"/>
    </row>
    <row r="14" spans="1:6" ht="46.5" x14ac:dyDescent="0.65">
      <c r="C14" s="436" t="s">
        <v>363</v>
      </c>
    </row>
    <row r="15" spans="1:6" ht="46.5" x14ac:dyDescent="0.65">
      <c r="F15" s="436" t="s">
        <v>368</v>
      </c>
    </row>
    <row r="20" spans="3:3" ht="15" x14ac:dyDescent="0.25">
      <c r="C20" s="437" t="s">
        <v>364</v>
      </c>
    </row>
    <row r="21" spans="3:3" x14ac:dyDescent="0.2">
      <c r="C21" s="435" t="s">
        <v>365</v>
      </c>
    </row>
    <row r="22" spans="3:3" x14ac:dyDescent="0.2">
      <c r="C22" s="435" t="s">
        <v>366</v>
      </c>
    </row>
    <row r="23" spans="3:3" x14ac:dyDescent="0.2">
      <c r="C23" s="435" t="s">
        <v>367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7" width="12.77734375" bestFit="1" customWidth="1"/>
  </cols>
  <sheetData>
    <row r="1" spans="1:7" x14ac:dyDescent="0.2">
      <c r="A1" s="16" t="str">
        <f>HYPERLINK("#'Inhalt'!A1", "Inhalt")</f>
        <v>Inhalt</v>
      </c>
    </row>
    <row r="3" spans="1:7" x14ac:dyDescent="0.2">
      <c r="A3" s="1" t="s">
        <v>19</v>
      </c>
    </row>
    <row r="4" spans="1:7" x14ac:dyDescent="0.2">
      <c r="A4" t="s">
        <v>23</v>
      </c>
    </row>
    <row r="5" spans="1:7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9</v>
      </c>
      <c r="G5" s="4" t="s">
        <v>25</v>
      </c>
    </row>
    <row r="6" spans="1:7" x14ac:dyDescent="0.2">
      <c r="A6" s="5" t="s">
        <v>26</v>
      </c>
      <c r="B6" s="65" t="s">
        <v>1</v>
      </c>
      <c r="C6" s="62" t="s">
        <v>1</v>
      </c>
      <c r="D6" s="62" t="s">
        <v>1</v>
      </c>
      <c r="E6" s="62" t="s">
        <v>1</v>
      </c>
      <c r="F6" s="62" t="s">
        <v>1</v>
      </c>
      <c r="G6" s="68" t="s">
        <v>1</v>
      </c>
    </row>
    <row r="7" spans="1:7" x14ac:dyDescent="0.2">
      <c r="A7" s="2" t="s">
        <v>26</v>
      </c>
      <c r="B7" s="66">
        <v>8345</v>
      </c>
      <c r="C7" s="63">
        <v>0.98663842678070102</v>
      </c>
      <c r="D7" s="63">
        <v>1.2626193463802299E-2</v>
      </c>
      <c r="E7" s="63">
        <v>7.2731467662379102E-4</v>
      </c>
      <c r="F7" s="63">
        <v>8.0410200098412992E-6</v>
      </c>
      <c r="G7" s="69">
        <v>1.41129903495312E-2</v>
      </c>
    </row>
    <row r="8" spans="1:7" x14ac:dyDescent="0.2">
      <c r="A8" s="5" t="s">
        <v>27</v>
      </c>
      <c r="B8" s="65" t="s">
        <v>1</v>
      </c>
      <c r="C8" s="62" t="s">
        <v>1</v>
      </c>
      <c r="D8" s="62" t="s">
        <v>1</v>
      </c>
      <c r="E8" s="62" t="s">
        <v>1</v>
      </c>
      <c r="F8" s="62" t="s">
        <v>1</v>
      </c>
      <c r="G8" s="68" t="s">
        <v>1</v>
      </c>
    </row>
    <row r="9" spans="1:7" x14ac:dyDescent="0.2">
      <c r="A9" s="2" t="s">
        <v>28</v>
      </c>
      <c r="B9" s="66">
        <v>105</v>
      </c>
      <c r="C9" s="63">
        <v>1</v>
      </c>
      <c r="D9" s="63">
        <v>0</v>
      </c>
      <c r="E9" s="63">
        <v>0</v>
      </c>
      <c r="F9" s="63">
        <v>0</v>
      </c>
      <c r="G9" s="69">
        <v>0</v>
      </c>
    </row>
    <row r="10" spans="1:7" x14ac:dyDescent="0.2">
      <c r="A10" s="2" t="s">
        <v>29</v>
      </c>
      <c r="B10" s="66">
        <v>105</v>
      </c>
      <c r="C10" s="63">
        <v>0.99410718679428101</v>
      </c>
      <c r="D10" s="63">
        <v>5.8927861973643303E-3</v>
      </c>
      <c r="E10" s="63">
        <v>0</v>
      </c>
      <c r="F10" s="63">
        <v>0</v>
      </c>
      <c r="G10" s="69">
        <v>5.8927899226546296E-3</v>
      </c>
    </row>
    <row r="11" spans="1:7" x14ac:dyDescent="0.2">
      <c r="A11" s="2" t="s">
        <v>30</v>
      </c>
      <c r="B11" s="66">
        <v>126</v>
      </c>
      <c r="C11" s="63">
        <v>0.98913073539733898</v>
      </c>
      <c r="D11" s="63">
        <v>1.0869239456951601E-2</v>
      </c>
      <c r="E11" s="63">
        <v>0</v>
      </c>
      <c r="F11" s="63">
        <v>0</v>
      </c>
      <c r="G11" s="69">
        <v>1.08692403882742E-2</v>
      </c>
    </row>
    <row r="12" spans="1:7" x14ac:dyDescent="0.2">
      <c r="A12" s="2" t="s">
        <v>31</v>
      </c>
      <c r="B12" s="66">
        <v>109</v>
      </c>
      <c r="C12" s="63">
        <v>0.99644255638122603</v>
      </c>
      <c r="D12" s="63">
        <v>3.5574357025325298E-3</v>
      </c>
      <c r="E12" s="63">
        <v>0</v>
      </c>
      <c r="F12" s="63">
        <v>0</v>
      </c>
      <c r="G12" s="69">
        <v>3.5574398934841199E-3</v>
      </c>
    </row>
    <row r="13" spans="1:7" x14ac:dyDescent="0.2">
      <c r="A13" s="2" t="s">
        <v>32</v>
      </c>
      <c r="B13" s="66">
        <v>109</v>
      </c>
      <c r="C13" s="63">
        <v>1</v>
      </c>
      <c r="D13" s="63">
        <v>0</v>
      </c>
      <c r="E13" s="63">
        <v>0</v>
      </c>
      <c r="F13" s="63">
        <v>0</v>
      </c>
      <c r="G13" s="69">
        <v>0</v>
      </c>
    </row>
    <row r="14" spans="1:7" x14ac:dyDescent="0.2">
      <c r="A14" s="2" t="s">
        <v>33</v>
      </c>
      <c r="B14" s="66">
        <v>97</v>
      </c>
      <c r="C14" s="63">
        <v>1</v>
      </c>
      <c r="D14" s="63">
        <v>0</v>
      </c>
      <c r="E14" s="63">
        <v>0</v>
      </c>
      <c r="F14" s="63">
        <v>0</v>
      </c>
      <c r="G14" s="69">
        <v>0</v>
      </c>
    </row>
    <row r="15" spans="1:7" x14ac:dyDescent="0.2">
      <c r="A15" s="2" t="s">
        <v>34</v>
      </c>
      <c r="B15" s="66">
        <v>93</v>
      </c>
      <c r="C15" s="63">
        <v>0.99717551469802901</v>
      </c>
      <c r="D15" s="63">
        <v>2.8244743589311799E-3</v>
      </c>
      <c r="E15" s="63">
        <v>0</v>
      </c>
      <c r="F15" s="63">
        <v>0</v>
      </c>
      <c r="G15" s="69">
        <v>2.8244699351489501E-3</v>
      </c>
    </row>
    <row r="16" spans="1:7" x14ac:dyDescent="0.2">
      <c r="A16" s="2" t="s">
        <v>35</v>
      </c>
      <c r="B16" s="66">
        <v>105</v>
      </c>
      <c r="C16" s="63">
        <v>0.96181201934814498</v>
      </c>
      <c r="D16" s="63">
        <v>3.3190015703439699E-2</v>
      </c>
      <c r="E16" s="63">
        <v>4.9979449249804003E-3</v>
      </c>
      <c r="F16" s="63">
        <v>0</v>
      </c>
      <c r="G16" s="69">
        <v>4.3185908347368199E-2</v>
      </c>
    </row>
    <row r="17" spans="1:7" x14ac:dyDescent="0.2">
      <c r="A17" s="2" t="s">
        <v>36</v>
      </c>
      <c r="B17" s="66">
        <v>77</v>
      </c>
      <c r="C17" s="63">
        <v>1</v>
      </c>
      <c r="D17" s="63">
        <v>0</v>
      </c>
      <c r="E17" s="63">
        <v>0</v>
      </c>
      <c r="F17" s="63">
        <v>0</v>
      </c>
      <c r="G17" s="69">
        <v>0</v>
      </c>
    </row>
    <row r="18" spans="1:7" x14ac:dyDescent="0.2">
      <c r="A18" s="2" t="s">
        <v>37</v>
      </c>
      <c r="B18" s="66">
        <v>75</v>
      </c>
      <c r="C18" s="63">
        <v>0.99066144227981601</v>
      </c>
      <c r="D18" s="63">
        <v>9.33858472853899E-3</v>
      </c>
      <c r="E18" s="63">
        <v>0</v>
      </c>
      <c r="F18" s="63">
        <v>0</v>
      </c>
      <c r="G18" s="69">
        <v>9.3385903164744394E-3</v>
      </c>
    </row>
    <row r="19" spans="1:7" x14ac:dyDescent="0.2">
      <c r="A19" s="2" t="s">
        <v>38</v>
      </c>
      <c r="B19" s="66">
        <v>95</v>
      </c>
      <c r="C19" s="63">
        <v>1</v>
      </c>
      <c r="D19" s="63">
        <v>0</v>
      </c>
      <c r="E19" s="63">
        <v>0</v>
      </c>
      <c r="F19" s="63">
        <v>0</v>
      </c>
      <c r="G19" s="69">
        <v>0</v>
      </c>
    </row>
    <row r="20" spans="1:7" x14ac:dyDescent="0.2">
      <c r="A20" s="2" t="s">
        <v>39</v>
      </c>
      <c r="B20" s="66">
        <v>99</v>
      </c>
      <c r="C20" s="63">
        <v>0.99470502138137795</v>
      </c>
      <c r="D20" s="63">
        <v>5.2949916571378699E-3</v>
      </c>
      <c r="E20" s="63">
        <v>0</v>
      </c>
      <c r="F20" s="63">
        <v>0</v>
      </c>
      <c r="G20" s="69">
        <v>5.2949897944927198E-3</v>
      </c>
    </row>
    <row r="21" spans="1:7" x14ac:dyDescent="0.2">
      <c r="A21" s="2" t="s">
        <v>40</v>
      </c>
      <c r="B21" s="66">
        <v>83</v>
      </c>
      <c r="C21" s="63">
        <v>1</v>
      </c>
      <c r="D21" s="63">
        <v>0</v>
      </c>
      <c r="E21" s="63">
        <v>0</v>
      </c>
      <c r="F21" s="63">
        <v>0</v>
      </c>
      <c r="G21" s="69">
        <v>0</v>
      </c>
    </row>
    <row r="22" spans="1:7" x14ac:dyDescent="0.2">
      <c r="A22" s="2" t="s">
        <v>41</v>
      </c>
      <c r="B22" s="66">
        <v>103</v>
      </c>
      <c r="C22" s="63">
        <v>0.98583060503006004</v>
      </c>
      <c r="D22" s="63">
        <v>1.4169378206133801E-2</v>
      </c>
      <c r="E22" s="63">
        <v>0</v>
      </c>
      <c r="F22" s="63">
        <v>0</v>
      </c>
      <c r="G22" s="69">
        <v>1.4169380068779E-2</v>
      </c>
    </row>
    <row r="23" spans="1:7" x14ac:dyDescent="0.2">
      <c r="A23" s="2" t="s">
        <v>42</v>
      </c>
      <c r="B23" s="66">
        <v>102</v>
      </c>
      <c r="C23" s="63">
        <v>0.980724036693573</v>
      </c>
      <c r="D23" s="63">
        <v>1.9275976344943001E-2</v>
      </c>
      <c r="E23" s="63">
        <v>0</v>
      </c>
      <c r="F23" s="63">
        <v>0</v>
      </c>
      <c r="G23" s="69">
        <v>1.92759800702333E-2</v>
      </c>
    </row>
    <row r="24" spans="1:7" x14ac:dyDescent="0.2">
      <c r="A24" s="2" t="s">
        <v>43</v>
      </c>
      <c r="B24" s="66">
        <v>102</v>
      </c>
      <c r="C24" s="63">
        <v>0.99263858795166005</v>
      </c>
      <c r="D24" s="63">
        <v>7.3613836430013197E-3</v>
      </c>
      <c r="E24" s="63">
        <v>0</v>
      </c>
      <c r="F24" s="63">
        <v>0</v>
      </c>
      <c r="G24" s="69">
        <v>7.3613799177110204E-3</v>
      </c>
    </row>
    <row r="25" spans="1:7" x14ac:dyDescent="0.2">
      <c r="A25" s="2" t="s">
        <v>44</v>
      </c>
      <c r="B25" s="66">
        <v>100</v>
      </c>
      <c r="C25" s="63">
        <v>0.97737455368042003</v>
      </c>
      <c r="D25" s="63">
        <v>2.26254351437092E-2</v>
      </c>
      <c r="E25" s="63">
        <v>0</v>
      </c>
      <c r="F25" s="63">
        <v>0</v>
      </c>
      <c r="G25" s="69">
        <v>2.26254295557737E-2</v>
      </c>
    </row>
    <row r="26" spans="1:7" x14ac:dyDescent="0.2">
      <c r="A26" s="2" t="s">
        <v>45</v>
      </c>
      <c r="B26" s="66">
        <v>88</v>
      </c>
      <c r="C26" s="63">
        <v>1</v>
      </c>
      <c r="D26" s="63">
        <v>0</v>
      </c>
      <c r="E26" s="63">
        <v>0</v>
      </c>
      <c r="F26" s="63">
        <v>0</v>
      </c>
      <c r="G26" s="69">
        <v>0</v>
      </c>
    </row>
    <row r="27" spans="1:7" x14ac:dyDescent="0.2">
      <c r="A27" s="2" t="s">
        <v>46</v>
      </c>
      <c r="B27" s="66">
        <v>91</v>
      </c>
      <c r="C27" s="63">
        <v>1</v>
      </c>
      <c r="D27" s="63">
        <v>0</v>
      </c>
      <c r="E27" s="63">
        <v>0</v>
      </c>
      <c r="F27" s="63">
        <v>0</v>
      </c>
      <c r="G27" s="69">
        <v>0</v>
      </c>
    </row>
    <row r="28" spans="1:7" x14ac:dyDescent="0.2">
      <c r="A28" s="2" t="s">
        <v>47</v>
      </c>
      <c r="B28" s="66">
        <v>106</v>
      </c>
      <c r="C28" s="63">
        <v>0.97647392749786399</v>
      </c>
      <c r="D28" s="63">
        <v>2.3526078090071699E-2</v>
      </c>
      <c r="E28" s="63">
        <v>0</v>
      </c>
      <c r="F28" s="63">
        <v>0</v>
      </c>
      <c r="G28" s="69">
        <v>2.35260799527168E-2</v>
      </c>
    </row>
    <row r="29" spans="1:7" x14ac:dyDescent="0.2">
      <c r="A29" s="2" t="s">
        <v>48</v>
      </c>
      <c r="B29" s="66">
        <v>97</v>
      </c>
      <c r="C29" s="63">
        <v>0.966058909893036</v>
      </c>
      <c r="D29" s="63">
        <v>3.3941082656383501E-2</v>
      </c>
      <c r="E29" s="63">
        <v>0</v>
      </c>
      <c r="F29" s="63">
        <v>0</v>
      </c>
      <c r="G29" s="69">
        <v>3.3941078931093202E-2</v>
      </c>
    </row>
    <row r="30" spans="1:7" x14ac:dyDescent="0.2">
      <c r="A30" s="2" t="s">
        <v>49</v>
      </c>
      <c r="B30" s="66">
        <v>92</v>
      </c>
      <c r="C30" s="63">
        <v>0.96565324068069502</v>
      </c>
      <c r="D30" s="63">
        <v>3.4346763044595698E-2</v>
      </c>
      <c r="E30" s="63">
        <v>0</v>
      </c>
      <c r="F30" s="63">
        <v>0</v>
      </c>
      <c r="G30" s="69">
        <v>3.4346759319305399E-2</v>
      </c>
    </row>
    <row r="31" spans="1:7" x14ac:dyDescent="0.2">
      <c r="A31" s="2" t="s">
        <v>50</v>
      </c>
      <c r="B31" s="66">
        <v>83</v>
      </c>
      <c r="C31" s="63">
        <v>0.98971706628799405</v>
      </c>
      <c r="D31" s="63">
        <v>1.0282908566296101E-2</v>
      </c>
      <c r="E31" s="63">
        <v>0</v>
      </c>
      <c r="F31" s="63">
        <v>0</v>
      </c>
      <c r="G31" s="69">
        <v>1.02829104289412E-2</v>
      </c>
    </row>
    <row r="32" spans="1:7" x14ac:dyDescent="0.2">
      <c r="A32" s="2" t="s">
        <v>51</v>
      </c>
      <c r="B32" s="66">
        <v>104</v>
      </c>
      <c r="C32" s="63">
        <v>0.97329372167587302</v>
      </c>
      <c r="D32" s="63">
        <v>2.6706248521804799E-2</v>
      </c>
      <c r="E32" s="63">
        <v>0</v>
      </c>
      <c r="F32" s="63">
        <v>0</v>
      </c>
      <c r="G32" s="69">
        <v>2.670625038445E-2</v>
      </c>
    </row>
    <row r="33" spans="1:7" x14ac:dyDescent="0.2">
      <c r="A33" s="2" t="s">
        <v>52</v>
      </c>
      <c r="B33" s="66">
        <v>95</v>
      </c>
      <c r="C33" s="63">
        <v>0.97979134321212802</v>
      </c>
      <c r="D33" s="63">
        <v>2.02086623758078E-2</v>
      </c>
      <c r="E33" s="63">
        <v>0</v>
      </c>
      <c r="F33" s="63">
        <v>0</v>
      </c>
      <c r="G33" s="69">
        <v>2.0208660513162599E-2</v>
      </c>
    </row>
    <row r="34" spans="1:7" x14ac:dyDescent="0.2">
      <c r="A34" s="2" t="s">
        <v>53</v>
      </c>
      <c r="B34" s="66">
        <v>98</v>
      </c>
      <c r="C34" s="63">
        <v>0.98944950103759799</v>
      </c>
      <c r="D34" s="63">
        <v>1.05505287647247E-2</v>
      </c>
      <c r="E34" s="63">
        <v>0</v>
      </c>
      <c r="F34" s="63">
        <v>0</v>
      </c>
      <c r="G34" s="69">
        <v>1.0550529696047301E-2</v>
      </c>
    </row>
    <row r="35" spans="1:7" x14ac:dyDescent="0.2">
      <c r="A35" s="2" t="s">
        <v>54</v>
      </c>
      <c r="B35" s="66">
        <v>107</v>
      </c>
      <c r="C35" s="63">
        <v>0.99350214004516602</v>
      </c>
      <c r="D35" s="63">
        <v>6.4978809095919098E-3</v>
      </c>
      <c r="E35" s="63">
        <v>0</v>
      </c>
      <c r="F35" s="63">
        <v>0</v>
      </c>
      <c r="G35" s="69">
        <v>6.4978799782693403E-3</v>
      </c>
    </row>
    <row r="36" spans="1:7" x14ac:dyDescent="0.2">
      <c r="A36" s="2" t="s">
        <v>55</v>
      </c>
      <c r="B36" s="66">
        <v>86</v>
      </c>
      <c r="C36" s="63">
        <v>1</v>
      </c>
      <c r="D36" s="63">
        <v>0</v>
      </c>
      <c r="E36" s="63">
        <v>0</v>
      </c>
      <c r="F36" s="63">
        <v>0</v>
      </c>
      <c r="G36" s="69">
        <v>0</v>
      </c>
    </row>
    <row r="37" spans="1:7" x14ac:dyDescent="0.2">
      <c r="A37" s="2" t="s">
        <v>56</v>
      </c>
      <c r="B37" s="66">
        <v>91</v>
      </c>
      <c r="C37" s="63">
        <v>1</v>
      </c>
      <c r="D37" s="63">
        <v>0</v>
      </c>
      <c r="E37" s="63">
        <v>0</v>
      </c>
      <c r="F37" s="63">
        <v>0</v>
      </c>
      <c r="G37" s="69">
        <v>0</v>
      </c>
    </row>
    <row r="38" spans="1:7" x14ac:dyDescent="0.2">
      <c r="A38" s="2" t="s">
        <v>57</v>
      </c>
      <c r="B38" s="66">
        <v>104</v>
      </c>
      <c r="C38" s="63">
        <v>1</v>
      </c>
      <c r="D38" s="63">
        <v>0</v>
      </c>
      <c r="E38" s="63">
        <v>0</v>
      </c>
      <c r="F38" s="63">
        <v>0</v>
      </c>
      <c r="G38" s="69">
        <v>0</v>
      </c>
    </row>
    <row r="39" spans="1:7" x14ac:dyDescent="0.2">
      <c r="A39" s="2" t="s">
        <v>58</v>
      </c>
      <c r="B39" s="66">
        <v>102</v>
      </c>
      <c r="C39" s="63">
        <v>0.96701252460479703</v>
      </c>
      <c r="D39" s="63">
        <v>3.29874642193317E-2</v>
      </c>
      <c r="E39" s="63">
        <v>0</v>
      </c>
      <c r="F39" s="63">
        <v>0</v>
      </c>
      <c r="G39" s="69">
        <v>3.2987460494041401E-2</v>
      </c>
    </row>
    <row r="40" spans="1:7" x14ac:dyDescent="0.2">
      <c r="A40" s="2" t="s">
        <v>59</v>
      </c>
      <c r="B40" s="66">
        <v>103</v>
      </c>
      <c r="C40" s="63">
        <v>0.98687320947647095</v>
      </c>
      <c r="D40" s="63">
        <v>1.31267625838518E-2</v>
      </c>
      <c r="E40" s="63">
        <v>0</v>
      </c>
      <c r="F40" s="63">
        <v>0</v>
      </c>
      <c r="G40" s="69">
        <v>1.3126759789884101E-2</v>
      </c>
    </row>
    <row r="41" spans="1:7" x14ac:dyDescent="0.2">
      <c r="A41" s="2" t="s">
        <v>60</v>
      </c>
      <c r="B41" s="66">
        <v>98</v>
      </c>
      <c r="C41" s="63">
        <v>0.98707282543182395</v>
      </c>
      <c r="D41" s="63">
        <v>1.2927177362144E-2</v>
      </c>
      <c r="E41" s="63">
        <v>0</v>
      </c>
      <c r="F41" s="63">
        <v>0</v>
      </c>
      <c r="G41" s="69">
        <v>1.29271801561117E-2</v>
      </c>
    </row>
    <row r="42" spans="1:7" x14ac:dyDescent="0.2">
      <c r="A42" s="2" t="s">
        <v>61</v>
      </c>
      <c r="B42" s="66">
        <v>102</v>
      </c>
      <c r="C42" s="63">
        <v>0.98548060655593905</v>
      </c>
      <c r="D42" s="63">
        <v>8.1518599763512594E-3</v>
      </c>
      <c r="E42" s="63">
        <v>6.3675553537905199E-3</v>
      </c>
      <c r="F42" s="63">
        <v>0</v>
      </c>
      <c r="G42" s="69">
        <v>2.0886970683932301E-2</v>
      </c>
    </row>
    <row r="43" spans="1:7" x14ac:dyDescent="0.2">
      <c r="A43" s="2" t="s">
        <v>62</v>
      </c>
      <c r="B43" s="66">
        <v>92</v>
      </c>
      <c r="C43" s="63">
        <v>0.95497047901153598</v>
      </c>
      <c r="D43" s="63">
        <v>4.5029494911432301E-2</v>
      </c>
      <c r="E43" s="63">
        <v>0</v>
      </c>
      <c r="F43" s="63">
        <v>0</v>
      </c>
      <c r="G43" s="69">
        <v>4.5029491186142002E-2</v>
      </c>
    </row>
    <row r="44" spans="1:7" x14ac:dyDescent="0.2">
      <c r="A44" s="2" t="s">
        <v>63</v>
      </c>
      <c r="B44" s="66">
        <v>96</v>
      </c>
      <c r="C44" s="63">
        <v>0.96243768930435203</v>
      </c>
      <c r="D44" s="63">
        <v>3.7562318146228797E-2</v>
      </c>
      <c r="E44" s="63">
        <v>0</v>
      </c>
      <c r="F44" s="63">
        <v>0</v>
      </c>
      <c r="G44" s="69">
        <v>3.7562318146228797E-2</v>
      </c>
    </row>
    <row r="45" spans="1:7" x14ac:dyDescent="0.2">
      <c r="A45" s="2" t="s">
        <v>64</v>
      </c>
      <c r="B45" s="66">
        <v>99</v>
      </c>
      <c r="C45" s="63">
        <v>0.97408580780029297</v>
      </c>
      <c r="D45" s="63">
        <v>2.5914169847965199E-2</v>
      </c>
      <c r="E45" s="63">
        <v>0</v>
      </c>
      <c r="F45" s="63">
        <v>0</v>
      </c>
      <c r="G45" s="69">
        <v>2.5914169847965199E-2</v>
      </c>
    </row>
    <row r="46" spans="1:7" x14ac:dyDescent="0.2">
      <c r="A46" s="2" t="s">
        <v>65</v>
      </c>
      <c r="B46" s="66">
        <v>102</v>
      </c>
      <c r="C46" s="63">
        <v>0.99175125360488903</v>
      </c>
      <c r="D46" s="63">
        <v>8.2487370818853396E-3</v>
      </c>
      <c r="E46" s="63">
        <v>0</v>
      </c>
      <c r="F46" s="63">
        <v>0</v>
      </c>
      <c r="G46" s="69">
        <v>8.2487398758530599E-3</v>
      </c>
    </row>
    <row r="47" spans="1:7" x14ac:dyDescent="0.2">
      <c r="A47" s="2" t="s">
        <v>66</v>
      </c>
      <c r="B47" s="66">
        <v>104</v>
      </c>
      <c r="C47" s="63">
        <v>0.96396523714065596</v>
      </c>
      <c r="D47" s="63">
        <v>3.6034747958183302E-2</v>
      </c>
      <c r="E47" s="63">
        <v>0</v>
      </c>
      <c r="F47" s="63">
        <v>0</v>
      </c>
      <c r="G47" s="69">
        <v>3.6034751683473601E-2</v>
      </c>
    </row>
    <row r="48" spans="1:7" x14ac:dyDescent="0.2">
      <c r="A48" s="2" t="s">
        <v>67</v>
      </c>
      <c r="B48" s="66">
        <v>92</v>
      </c>
      <c r="C48" s="63">
        <v>0.99454909563064597</v>
      </c>
      <c r="D48" s="63">
        <v>5.4509113542735603E-3</v>
      </c>
      <c r="E48" s="63">
        <v>0</v>
      </c>
      <c r="F48" s="63">
        <v>0</v>
      </c>
      <c r="G48" s="69">
        <v>5.4509099572897001E-3</v>
      </c>
    </row>
    <row r="49" spans="1:7" x14ac:dyDescent="0.2">
      <c r="A49" s="2" t="s">
        <v>68</v>
      </c>
      <c r="B49" s="66">
        <v>90</v>
      </c>
      <c r="C49" s="63">
        <v>0.98632949590682995</v>
      </c>
      <c r="D49" s="63">
        <v>1.3670518063008801E-2</v>
      </c>
      <c r="E49" s="63">
        <v>0</v>
      </c>
      <c r="F49" s="63">
        <v>0</v>
      </c>
      <c r="G49" s="69">
        <v>1.36705199256539E-2</v>
      </c>
    </row>
    <row r="50" spans="1:7" x14ac:dyDescent="0.2">
      <c r="A50" s="2" t="s">
        <v>69</v>
      </c>
      <c r="B50" s="66">
        <v>65</v>
      </c>
      <c r="C50" s="63">
        <v>1</v>
      </c>
      <c r="D50" s="63">
        <v>0</v>
      </c>
      <c r="E50" s="63">
        <v>0</v>
      </c>
      <c r="F50" s="63">
        <v>0</v>
      </c>
      <c r="G50" s="69">
        <v>0</v>
      </c>
    </row>
    <row r="51" spans="1:7" x14ac:dyDescent="0.2">
      <c r="A51" s="2" t="s">
        <v>70</v>
      </c>
      <c r="B51" s="66">
        <v>103</v>
      </c>
      <c r="C51" s="63">
        <v>1</v>
      </c>
      <c r="D51" s="63">
        <v>0</v>
      </c>
      <c r="E51" s="63">
        <v>0</v>
      </c>
      <c r="F51" s="63">
        <v>0</v>
      </c>
      <c r="G51" s="69">
        <v>0</v>
      </c>
    </row>
    <row r="52" spans="1:7" x14ac:dyDescent="0.2">
      <c r="A52" s="2" t="s">
        <v>71</v>
      </c>
      <c r="B52" s="66">
        <v>83</v>
      </c>
      <c r="C52" s="63">
        <v>0.98574483394622803</v>
      </c>
      <c r="D52" s="63">
        <v>1.42551921308041E-2</v>
      </c>
      <c r="E52" s="63">
        <v>0</v>
      </c>
      <c r="F52" s="63">
        <v>0</v>
      </c>
      <c r="G52" s="69">
        <v>1.4255190268158901E-2</v>
      </c>
    </row>
    <row r="53" spans="1:7" x14ac:dyDescent="0.2">
      <c r="A53" s="2" t="s">
        <v>72</v>
      </c>
      <c r="B53" s="66">
        <v>97</v>
      </c>
      <c r="C53" s="63">
        <v>0.98920840024948098</v>
      </c>
      <c r="D53" s="63">
        <v>1.0791608132422E-2</v>
      </c>
      <c r="E53" s="63">
        <v>0</v>
      </c>
      <c r="F53" s="63">
        <v>0</v>
      </c>
      <c r="G53" s="69">
        <v>1.0791609995067101E-2</v>
      </c>
    </row>
    <row r="54" spans="1:7" x14ac:dyDescent="0.2">
      <c r="A54" s="2" t="s">
        <v>73</v>
      </c>
      <c r="B54" s="66">
        <v>98</v>
      </c>
      <c r="C54" s="63">
        <v>1</v>
      </c>
      <c r="D54" s="63">
        <v>0</v>
      </c>
      <c r="E54" s="63">
        <v>0</v>
      </c>
      <c r="F54" s="63">
        <v>0</v>
      </c>
      <c r="G54" s="69">
        <v>0</v>
      </c>
    </row>
    <row r="55" spans="1:7" x14ac:dyDescent="0.2">
      <c r="A55" s="2" t="s">
        <v>74</v>
      </c>
      <c r="B55" s="66">
        <v>96</v>
      </c>
      <c r="C55" s="63">
        <v>0.99432843923568703</v>
      </c>
      <c r="D55" s="63">
        <v>5.6715868413448299E-3</v>
      </c>
      <c r="E55" s="63">
        <v>0</v>
      </c>
      <c r="F55" s="63">
        <v>0</v>
      </c>
      <c r="G55" s="69">
        <v>5.6715901009738402E-3</v>
      </c>
    </row>
    <row r="56" spans="1:7" x14ac:dyDescent="0.2">
      <c r="A56" s="2" t="s">
        <v>75</v>
      </c>
      <c r="B56" s="66">
        <v>106</v>
      </c>
      <c r="C56" s="63">
        <v>0.98936069011688199</v>
      </c>
      <c r="D56" s="63">
        <v>7.5234700925648204E-3</v>
      </c>
      <c r="E56" s="63">
        <v>3.11582628637552E-3</v>
      </c>
      <c r="F56" s="63">
        <v>0</v>
      </c>
      <c r="G56" s="69">
        <v>1.37551203370094E-2</v>
      </c>
    </row>
    <row r="57" spans="1:7" x14ac:dyDescent="0.2">
      <c r="A57" s="2" t="s">
        <v>76</v>
      </c>
      <c r="B57" s="66">
        <v>97</v>
      </c>
      <c r="C57" s="63">
        <v>0.94249850511550903</v>
      </c>
      <c r="D57" s="63">
        <v>5.06427101790905E-2</v>
      </c>
      <c r="E57" s="63">
        <v>6.8587777204811599E-3</v>
      </c>
      <c r="F57" s="63">
        <v>0</v>
      </c>
      <c r="G57" s="69">
        <v>6.4360268414020497E-2</v>
      </c>
    </row>
    <row r="58" spans="1:7" x14ac:dyDescent="0.2">
      <c r="A58" s="2" t="s">
        <v>77</v>
      </c>
      <c r="B58" s="66">
        <v>99</v>
      </c>
      <c r="C58" s="63">
        <v>0.98480176925659202</v>
      </c>
      <c r="D58" s="63">
        <v>1.5198222361505E-2</v>
      </c>
      <c r="E58" s="63">
        <v>0</v>
      </c>
      <c r="F58" s="63">
        <v>0</v>
      </c>
      <c r="G58" s="69">
        <v>1.5198219567537301E-2</v>
      </c>
    </row>
    <row r="59" spans="1:7" x14ac:dyDescent="0.2">
      <c r="A59" s="2" t="s">
        <v>78</v>
      </c>
      <c r="B59" s="66">
        <v>93</v>
      </c>
      <c r="C59" s="63">
        <v>0.938157558441162</v>
      </c>
      <c r="D59" s="63">
        <v>6.1842445284128203E-2</v>
      </c>
      <c r="E59" s="63">
        <v>0</v>
      </c>
      <c r="F59" s="63">
        <v>0</v>
      </c>
      <c r="G59" s="69">
        <v>6.1842441558837898E-2</v>
      </c>
    </row>
    <row r="60" spans="1:7" x14ac:dyDescent="0.2">
      <c r="A60" s="2" t="s">
        <v>79</v>
      </c>
      <c r="B60" s="66">
        <v>93</v>
      </c>
      <c r="C60" s="63">
        <v>0.99492740631103505</v>
      </c>
      <c r="D60" s="63">
        <v>5.0725881010294004E-3</v>
      </c>
      <c r="E60" s="63">
        <v>0</v>
      </c>
      <c r="F60" s="63">
        <v>0</v>
      </c>
      <c r="G60" s="69">
        <v>5.0725899636745496E-3</v>
      </c>
    </row>
    <row r="61" spans="1:7" x14ac:dyDescent="0.2">
      <c r="A61" s="2" t="s">
        <v>80</v>
      </c>
      <c r="B61" s="66">
        <v>89</v>
      </c>
      <c r="C61" s="63">
        <v>0.98060917854309104</v>
      </c>
      <c r="D61" s="63">
        <v>9.69540234655142E-3</v>
      </c>
      <c r="E61" s="63">
        <v>0</v>
      </c>
      <c r="F61" s="63">
        <v>9.69540234655142E-3</v>
      </c>
      <c r="G61" s="69">
        <v>4.8477008938789402E-2</v>
      </c>
    </row>
    <row r="62" spans="1:7" x14ac:dyDescent="0.2">
      <c r="A62" s="2" t="s">
        <v>81</v>
      </c>
      <c r="B62" s="66">
        <v>119</v>
      </c>
      <c r="C62" s="63">
        <v>0.97712266445159901</v>
      </c>
      <c r="D62" s="63">
        <v>2.2877359762787802E-2</v>
      </c>
      <c r="E62" s="63">
        <v>0</v>
      </c>
      <c r="F62" s="63">
        <v>0</v>
      </c>
      <c r="G62" s="69">
        <v>2.2877359762787802E-2</v>
      </c>
    </row>
    <row r="63" spans="1:7" x14ac:dyDescent="0.2">
      <c r="A63" s="2" t="s">
        <v>82</v>
      </c>
      <c r="B63" s="66">
        <v>91</v>
      </c>
      <c r="C63" s="63">
        <v>0.98748284578323398</v>
      </c>
      <c r="D63" s="63">
        <v>1.25171765685081E-2</v>
      </c>
      <c r="E63" s="63">
        <v>0</v>
      </c>
      <c r="F63" s="63">
        <v>0</v>
      </c>
      <c r="G63" s="69">
        <v>1.25171802937984E-2</v>
      </c>
    </row>
    <row r="64" spans="1:7" x14ac:dyDescent="0.2">
      <c r="A64" s="2" t="s">
        <v>83</v>
      </c>
      <c r="B64" s="66">
        <v>100</v>
      </c>
      <c r="C64" s="63">
        <v>0.99332809448242199</v>
      </c>
      <c r="D64" s="63">
        <v>6.6719292663037803E-3</v>
      </c>
      <c r="E64" s="63">
        <v>0</v>
      </c>
      <c r="F64" s="63">
        <v>0</v>
      </c>
      <c r="G64" s="69">
        <v>6.6719301976263497E-3</v>
      </c>
    </row>
    <row r="65" spans="1:7" x14ac:dyDescent="0.2">
      <c r="A65" s="2" t="s">
        <v>84</v>
      </c>
      <c r="B65" s="66">
        <v>82</v>
      </c>
      <c r="C65" s="63">
        <v>0.99372547864913896</v>
      </c>
      <c r="D65" s="63">
        <v>0</v>
      </c>
      <c r="E65" s="63">
        <v>6.2745492905378298E-3</v>
      </c>
      <c r="F65" s="63">
        <v>0</v>
      </c>
      <c r="G65" s="69">
        <v>1.25491004437208E-2</v>
      </c>
    </row>
    <row r="66" spans="1:7" x14ac:dyDescent="0.2">
      <c r="A66" s="2" t="s">
        <v>85</v>
      </c>
      <c r="B66" s="66">
        <v>96</v>
      </c>
      <c r="C66" s="63">
        <v>1</v>
      </c>
      <c r="D66" s="63">
        <v>0</v>
      </c>
      <c r="E66" s="63">
        <v>0</v>
      </c>
      <c r="F66" s="63">
        <v>0</v>
      </c>
      <c r="G66" s="69">
        <v>0</v>
      </c>
    </row>
    <row r="67" spans="1:7" x14ac:dyDescent="0.2">
      <c r="A67" s="2" t="s">
        <v>86</v>
      </c>
      <c r="B67" s="66">
        <v>104</v>
      </c>
      <c r="C67" s="63">
        <v>0.96134132146835305</v>
      </c>
      <c r="D67" s="63">
        <v>2.4023182690143599E-2</v>
      </c>
      <c r="E67" s="63">
        <v>1.46354921162128E-2</v>
      </c>
      <c r="F67" s="63">
        <v>0</v>
      </c>
      <c r="G67" s="69">
        <v>5.3294170647859601E-2</v>
      </c>
    </row>
    <row r="68" spans="1:7" x14ac:dyDescent="0.2">
      <c r="A68" s="2" t="s">
        <v>87</v>
      </c>
      <c r="B68" s="66">
        <v>88</v>
      </c>
      <c r="C68" s="63">
        <v>0.977958023548126</v>
      </c>
      <c r="D68" s="63">
        <v>0</v>
      </c>
      <c r="E68" s="63">
        <v>2.20419634133577E-2</v>
      </c>
      <c r="F68" s="63">
        <v>0</v>
      </c>
      <c r="G68" s="69">
        <v>4.4083930552005803E-2</v>
      </c>
    </row>
    <row r="69" spans="1:7" x14ac:dyDescent="0.2">
      <c r="A69" s="2" t="s">
        <v>88</v>
      </c>
      <c r="B69" s="66">
        <v>105</v>
      </c>
      <c r="C69" s="63">
        <v>0.99467343091964699</v>
      </c>
      <c r="D69" s="63">
        <v>5.3265872411429899E-3</v>
      </c>
      <c r="E69" s="63">
        <v>0</v>
      </c>
      <c r="F69" s="63">
        <v>0</v>
      </c>
      <c r="G69" s="69">
        <v>5.3265900351107103E-3</v>
      </c>
    </row>
    <row r="70" spans="1:7" x14ac:dyDescent="0.2">
      <c r="A70" s="2" t="s">
        <v>89</v>
      </c>
      <c r="B70" s="66">
        <v>100</v>
      </c>
      <c r="C70" s="63">
        <v>0.97963547706604004</v>
      </c>
      <c r="D70" s="63">
        <v>2.03645247966051E-2</v>
      </c>
      <c r="E70" s="63">
        <v>0</v>
      </c>
      <c r="F70" s="63">
        <v>0</v>
      </c>
      <c r="G70" s="69">
        <v>2.0364519208669701E-2</v>
      </c>
    </row>
    <row r="71" spans="1:7" x14ac:dyDescent="0.2">
      <c r="A71" s="3" t="s">
        <v>90</v>
      </c>
      <c r="B71" s="67">
        <v>79</v>
      </c>
      <c r="C71" s="64">
        <v>0.99364024400711104</v>
      </c>
      <c r="D71" s="64">
        <v>0</v>
      </c>
      <c r="E71" s="64">
        <v>6.3597676344215896E-3</v>
      </c>
      <c r="F71" s="64">
        <v>0</v>
      </c>
      <c r="G71" s="70">
        <v>1.2719539925456E-2</v>
      </c>
    </row>
    <row r="73" spans="1:7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20</v>
      </c>
    </row>
    <row r="4" spans="1:6" x14ac:dyDescent="0.2">
      <c r="A4" t="s">
        <v>23</v>
      </c>
    </row>
    <row r="5" spans="1:6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25</v>
      </c>
    </row>
    <row r="6" spans="1:6" x14ac:dyDescent="0.2">
      <c r="A6" s="5" t="s">
        <v>26</v>
      </c>
      <c r="B6" s="74" t="s">
        <v>1</v>
      </c>
      <c r="C6" s="71" t="s">
        <v>1</v>
      </c>
      <c r="D6" s="71" t="s">
        <v>1</v>
      </c>
      <c r="E6" s="71" t="s">
        <v>1</v>
      </c>
      <c r="F6" s="77" t="s">
        <v>1</v>
      </c>
    </row>
    <row r="7" spans="1:6" x14ac:dyDescent="0.2">
      <c r="A7" s="2" t="s">
        <v>26</v>
      </c>
      <c r="B7" s="75">
        <v>8345</v>
      </c>
      <c r="C7" s="72">
        <v>0.98239654302597001</v>
      </c>
      <c r="D7" s="72">
        <v>1.6746615990996399E-2</v>
      </c>
      <c r="E7" s="72">
        <v>8.5684441728517402E-4</v>
      </c>
      <c r="F7" s="78">
        <v>1.8460309132933599E-2</v>
      </c>
    </row>
    <row r="8" spans="1:6" x14ac:dyDescent="0.2">
      <c r="A8" s="5" t="s">
        <v>27</v>
      </c>
      <c r="B8" s="74" t="s">
        <v>1</v>
      </c>
      <c r="C8" s="71" t="s">
        <v>1</v>
      </c>
      <c r="D8" s="71" t="s">
        <v>1</v>
      </c>
      <c r="E8" s="71" t="s">
        <v>1</v>
      </c>
      <c r="F8" s="77" t="s">
        <v>1</v>
      </c>
    </row>
    <row r="9" spans="1:6" x14ac:dyDescent="0.2">
      <c r="A9" s="2" t="s">
        <v>28</v>
      </c>
      <c r="B9" s="75">
        <v>105</v>
      </c>
      <c r="C9" s="72">
        <v>0.95422154664993297</v>
      </c>
      <c r="D9" s="72">
        <v>4.29653078317642E-2</v>
      </c>
      <c r="E9" s="72">
        <v>2.8131192084401798E-3</v>
      </c>
      <c r="F9" s="78">
        <v>4.8591539263725302E-2</v>
      </c>
    </row>
    <row r="10" spans="1:6" x14ac:dyDescent="0.2">
      <c r="A10" s="2" t="s">
        <v>29</v>
      </c>
      <c r="B10" s="75">
        <v>105</v>
      </c>
      <c r="C10" s="72">
        <v>0.990334331989288</v>
      </c>
      <c r="D10" s="72">
        <v>5.8015245012939002E-3</v>
      </c>
      <c r="E10" s="72">
        <v>3.8641500286757898E-3</v>
      </c>
      <c r="F10" s="78">
        <v>1.3529820367693899E-2</v>
      </c>
    </row>
    <row r="11" spans="1:6" x14ac:dyDescent="0.2">
      <c r="A11" s="2" t="s">
        <v>30</v>
      </c>
      <c r="B11" s="75">
        <v>126</v>
      </c>
      <c r="C11" s="72">
        <v>0.98173558712005604</v>
      </c>
      <c r="D11" s="72">
        <v>1.8264383077621502E-2</v>
      </c>
      <c r="E11" s="72">
        <v>0</v>
      </c>
      <c r="F11" s="78">
        <v>1.82643793523312E-2</v>
      </c>
    </row>
    <row r="12" spans="1:6" x14ac:dyDescent="0.2">
      <c r="A12" s="2" t="s">
        <v>31</v>
      </c>
      <c r="B12" s="75">
        <v>109</v>
      </c>
      <c r="C12" s="72">
        <v>0.981314897537231</v>
      </c>
      <c r="D12" s="72">
        <v>1.29901580512524E-2</v>
      </c>
      <c r="E12" s="72">
        <v>5.6949569843709504E-3</v>
      </c>
      <c r="F12" s="78">
        <v>2.43800692260265E-2</v>
      </c>
    </row>
    <row r="13" spans="1:6" x14ac:dyDescent="0.2">
      <c r="A13" s="2" t="s">
        <v>32</v>
      </c>
      <c r="B13" s="75">
        <v>109</v>
      </c>
      <c r="C13" s="72">
        <v>0.99359369277954102</v>
      </c>
      <c r="D13" s="72">
        <v>6.4063156023621603E-3</v>
      </c>
      <c r="E13" s="72">
        <v>0</v>
      </c>
      <c r="F13" s="78">
        <v>6.4063197933137399E-3</v>
      </c>
    </row>
    <row r="14" spans="1:6" x14ac:dyDescent="0.2">
      <c r="A14" s="2" t="s">
        <v>33</v>
      </c>
      <c r="B14" s="75">
        <v>97</v>
      </c>
      <c r="C14" s="72">
        <v>0.98000454902648904</v>
      </c>
      <c r="D14" s="72">
        <v>1.99954230338335E-2</v>
      </c>
      <c r="E14" s="72">
        <v>0</v>
      </c>
      <c r="F14" s="78">
        <v>1.9995419308543198E-2</v>
      </c>
    </row>
    <row r="15" spans="1:6" x14ac:dyDescent="0.2">
      <c r="A15" s="2" t="s">
        <v>34</v>
      </c>
      <c r="B15" s="75">
        <v>93</v>
      </c>
      <c r="C15" s="72">
        <v>0.98553687334060702</v>
      </c>
      <c r="D15" s="72">
        <v>1.4463114552199801E-2</v>
      </c>
      <c r="E15" s="72">
        <v>0</v>
      </c>
      <c r="F15" s="78">
        <v>1.4463109895587E-2</v>
      </c>
    </row>
    <row r="16" spans="1:6" x14ac:dyDescent="0.2">
      <c r="A16" s="2" t="s">
        <v>35</v>
      </c>
      <c r="B16" s="75">
        <v>105</v>
      </c>
      <c r="C16" s="72">
        <v>0.97393363714218095</v>
      </c>
      <c r="D16" s="72">
        <v>2.6066344231367101E-2</v>
      </c>
      <c r="E16" s="72">
        <v>0</v>
      </c>
      <c r="F16" s="78">
        <v>2.6066340506076799E-2</v>
      </c>
    </row>
    <row r="17" spans="1:6" x14ac:dyDescent="0.2">
      <c r="A17" s="2" t="s">
        <v>36</v>
      </c>
      <c r="B17" s="75">
        <v>77</v>
      </c>
      <c r="C17" s="72">
        <v>0.98961150646209695</v>
      </c>
      <c r="D17" s="72">
        <v>1.03885186836123E-2</v>
      </c>
      <c r="E17" s="72">
        <v>0</v>
      </c>
      <c r="F17" s="78">
        <v>1.03885196149349E-2</v>
      </c>
    </row>
    <row r="18" spans="1:6" x14ac:dyDescent="0.2">
      <c r="A18" s="2" t="s">
        <v>37</v>
      </c>
      <c r="B18" s="75">
        <v>75</v>
      </c>
      <c r="C18" s="72">
        <v>0.99066144227981601</v>
      </c>
      <c r="D18" s="72">
        <v>9.33858472853899E-3</v>
      </c>
      <c r="E18" s="72">
        <v>0</v>
      </c>
      <c r="F18" s="78">
        <v>9.3385903164744394E-3</v>
      </c>
    </row>
    <row r="19" spans="1:6" x14ac:dyDescent="0.2">
      <c r="A19" s="2" t="s">
        <v>38</v>
      </c>
      <c r="B19" s="75">
        <v>95</v>
      </c>
      <c r="C19" s="72">
        <v>0.97111779451370195</v>
      </c>
      <c r="D19" s="72">
        <v>2.8882196173071899E-2</v>
      </c>
      <c r="E19" s="72">
        <v>0</v>
      </c>
      <c r="F19" s="78">
        <v>2.8882199898362201E-2</v>
      </c>
    </row>
    <row r="20" spans="1:6" x14ac:dyDescent="0.2">
      <c r="A20" s="2" t="s">
        <v>39</v>
      </c>
      <c r="B20" s="75">
        <v>99</v>
      </c>
      <c r="C20" s="72">
        <v>0.96236491203308105</v>
      </c>
      <c r="D20" s="72">
        <v>3.7635106593370403E-2</v>
      </c>
      <c r="E20" s="72">
        <v>0</v>
      </c>
      <c r="F20" s="78">
        <v>3.7635110318660701E-2</v>
      </c>
    </row>
    <row r="21" spans="1:6" x14ac:dyDescent="0.2">
      <c r="A21" s="2" t="s">
        <v>40</v>
      </c>
      <c r="B21" s="75">
        <v>83</v>
      </c>
      <c r="C21" s="72">
        <v>0.99077945947647095</v>
      </c>
      <c r="D21" s="72">
        <v>9.2205647379159893E-3</v>
      </c>
      <c r="E21" s="72">
        <v>0</v>
      </c>
      <c r="F21" s="78">
        <v>9.2205600813031197E-3</v>
      </c>
    </row>
    <row r="22" spans="1:6" x14ac:dyDescent="0.2">
      <c r="A22" s="2" t="s">
        <v>41</v>
      </c>
      <c r="B22" s="75">
        <v>103</v>
      </c>
      <c r="C22" s="72">
        <v>1</v>
      </c>
      <c r="D22" s="72">
        <v>0</v>
      </c>
      <c r="E22" s="72">
        <v>0</v>
      </c>
      <c r="F22" s="78">
        <v>0</v>
      </c>
    </row>
    <row r="23" spans="1:6" x14ac:dyDescent="0.2">
      <c r="A23" s="2" t="s">
        <v>42</v>
      </c>
      <c r="B23" s="75">
        <v>102</v>
      </c>
      <c r="C23" s="72">
        <v>0.99731433391571001</v>
      </c>
      <c r="D23" s="72">
        <v>0</v>
      </c>
      <c r="E23" s="72">
        <v>2.6856767944991602E-3</v>
      </c>
      <c r="F23" s="78">
        <v>5.3713498637080201E-3</v>
      </c>
    </row>
    <row r="24" spans="1:6" x14ac:dyDescent="0.2">
      <c r="A24" s="2" t="s">
        <v>43</v>
      </c>
      <c r="B24" s="75">
        <v>102</v>
      </c>
      <c r="C24" s="72">
        <v>0.990134418010712</v>
      </c>
      <c r="D24" s="72">
        <v>9.8655885085463507E-3</v>
      </c>
      <c r="E24" s="72">
        <v>0</v>
      </c>
      <c r="F24" s="78">
        <v>9.8655903711914999E-3</v>
      </c>
    </row>
    <row r="25" spans="1:6" x14ac:dyDescent="0.2">
      <c r="A25" s="2" t="s">
        <v>44</v>
      </c>
      <c r="B25" s="75">
        <v>100</v>
      </c>
      <c r="C25" s="72">
        <v>0.96070688962936401</v>
      </c>
      <c r="D25" s="72">
        <v>3.9293117821216597E-2</v>
      </c>
      <c r="E25" s="72">
        <v>0</v>
      </c>
      <c r="F25" s="78">
        <v>3.9293121546506903E-2</v>
      </c>
    </row>
    <row r="26" spans="1:6" x14ac:dyDescent="0.2">
      <c r="A26" s="2" t="s">
        <v>45</v>
      </c>
      <c r="B26" s="75">
        <v>88</v>
      </c>
      <c r="C26" s="72">
        <v>0.975963354110718</v>
      </c>
      <c r="D26" s="72">
        <v>2.4036662653088601E-2</v>
      </c>
      <c r="E26" s="72">
        <v>0</v>
      </c>
      <c r="F26" s="78">
        <v>2.40366607904434E-2</v>
      </c>
    </row>
    <row r="27" spans="1:6" x14ac:dyDescent="0.2">
      <c r="A27" s="2" t="s">
        <v>46</v>
      </c>
      <c r="B27" s="75">
        <v>91</v>
      </c>
      <c r="C27" s="72">
        <v>0.99485564231872603</v>
      </c>
      <c r="D27" s="72">
        <v>5.1443674601614501E-3</v>
      </c>
      <c r="E27" s="72">
        <v>0</v>
      </c>
      <c r="F27" s="78">
        <v>5.1443697884678797E-3</v>
      </c>
    </row>
    <row r="28" spans="1:6" x14ac:dyDescent="0.2">
      <c r="A28" s="2" t="s">
        <v>47</v>
      </c>
      <c r="B28" s="75">
        <v>106</v>
      </c>
      <c r="C28" s="72">
        <v>0.99302303791046098</v>
      </c>
      <c r="D28" s="72">
        <v>6.9769425317645099E-3</v>
      </c>
      <c r="E28" s="72">
        <v>0</v>
      </c>
      <c r="F28" s="78">
        <v>6.9769402034580699E-3</v>
      </c>
    </row>
    <row r="29" spans="1:6" x14ac:dyDescent="0.2">
      <c r="A29" s="2" t="s">
        <v>48</v>
      </c>
      <c r="B29" s="75">
        <v>97</v>
      </c>
      <c r="C29" s="72">
        <v>0.97145450115203902</v>
      </c>
      <c r="D29" s="72">
        <v>2.8545517474412901E-2</v>
      </c>
      <c r="E29" s="72">
        <v>0</v>
      </c>
      <c r="F29" s="78">
        <v>2.8545519337058099E-2</v>
      </c>
    </row>
    <row r="30" spans="1:6" x14ac:dyDescent="0.2">
      <c r="A30" s="2" t="s">
        <v>49</v>
      </c>
      <c r="B30" s="75">
        <v>92</v>
      </c>
      <c r="C30" s="72">
        <v>0.97720563411712602</v>
      </c>
      <c r="D30" s="72">
        <v>2.2794371470809E-2</v>
      </c>
      <c r="E30" s="72">
        <v>0</v>
      </c>
      <c r="F30" s="78">
        <v>2.2794369608163799E-2</v>
      </c>
    </row>
    <row r="31" spans="1:6" x14ac:dyDescent="0.2">
      <c r="A31" s="2" t="s">
        <v>50</v>
      </c>
      <c r="B31" s="75">
        <v>83</v>
      </c>
      <c r="C31" s="72">
        <v>0.95251488685607899</v>
      </c>
      <c r="D31" s="72">
        <v>3.8322336971759803E-2</v>
      </c>
      <c r="E31" s="72">
        <v>9.1627752408385294E-3</v>
      </c>
      <c r="F31" s="78">
        <v>5.6647889316082001E-2</v>
      </c>
    </row>
    <row r="32" spans="1:6" x14ac:dyDescent="0.2">
      <c r="A32" s="2" t="s">
        <v>51</v>
      </c>
      <c r="B32" s="75">
        <v>104</v>
      </c>
      <c r="C32" s="72">
        <v>0.99352359771728505</v>
      </c>
      <c r="D32" s="72">
        <v>6.4764120616018798E-3</v>
      </c>
      <c r="E32" s="72">
        <v>0</v>
      </c>
      <c r="F32" s="78">
        <v>6.4764101989567297E-3</v>
      </c>
    </row>
    <row r="33" spans="1:6" x14ac:dyDescent="0.2">
      <c r="A33" s="2" t="s">
        <v>52</v>
      </c>
      <c r="B33" s="75">
        <v>95</v>
      </c>
      <c r="C33" s="72">
        <v>0.99467998743057295</v>
      </c>
      <c r="D33" s="72">
        <v>5.3200409747660203E-3</v>
      </c>
      <c r="E33" s="72">
        <v>0</v>
      </c>
      <c r="F33" s="78">
        <v>5.3200400434434397E-3</v>
      </c>
    </row>
    <row r="34" spans="1:6" x14ac:dyDescent="0.2">
      <c r="A34" s="2" t="s">
        <v>53</v>
      </c>
      <c r="B34" s="75">
        <v>98</v>
      </c>
      <c r="C34" s="72">
        <v>0.98217684030532804</v>
      </c>
      <c r="D34" s="72">
        <v>1.78231596946716E-2</v>
      </c>
      <c r="E34" s="72">
        <v>0</v>
      </c>
      <c r="F34" s="78">
        <v>1.78231596946716E-2</v>
      </c>
    </row>
    <row r="35" spans="1:6" x14ac:dyDescent="0.2">
      <c r="A35" s="2" t="s">
        <v>54</v>
      </c>
      <c r="B35" s="75">
        <v>107</v>
      </c>
      <c r="C35" s="72">
        <v>0.98808622360229503</v>
      </c>
      <c r="D35" s="72">
        <v>0</v>
      </c>
      <c r="E35" s="72">
        <v>1.1913776397705101E-2</v>
      </c>
      <c r="F35" s="78">
        <v>2.3827549070119899E-2</v>
      </c>
    </row>
    <row r="36" spans="1:6" x14ac:dyDescent="0.2">
      <c r="A36" s="2" t="s">
        <v>55</v>
      </c>
      <c r="B36" s="75">
        <v>86</v>
      </c>
      <c r="C36" s="72">
        <v>0.97468084096908603</v>
      </c>
      <c r="D36" s="72">
        <v>2.5319170206785199E-2</v>
      </c>
      <c r="E36" s="72">
        <v>0</v>
      </c>
      <c r="F36" s="78">
        <v>2.5319170206785199E-2</v>
      </c>
    </row>
    <row r="37" spans="1:6" x14ac:dyDescent="0.2">
      <c r="A37" s="2" t="s">
        <v>56</v>
      </c>
      <c r="B37" s="75">
        <v>91</v>
      </c>
      <c r="C37" s="72">
        <v>0.95546615123748802</v>
      </c>
      <c r="D37" s="72">
        <v>4.4533845037221902E-2</v>
      </c>
      <c r="E37" s="72">
        <v>0</v>
      </c>
      <c r="F37" s="78">
        <v>4.45338487625122E-2</v>
      </c>
    </row>
    <row r="38" spans="1:6" x14ac:dyDescent="0.2">
      <c r="A38" s="2" t="s">
        <v>57</v>
      </c>
      <c r="B38" s="75">
        <v>104</v>
      </c>
      <c r="C38" s="72">
        <v>1</v>
      </c>
      <c r="D38" s="72">
        <v>0</v>
      </c>
      <c r="E38" s="72">
        <v>0</v>
      </c>
      <c r="F38" s="78">
        <v>0</v>
      </c>
    </row>
    <row r="39" spans="1:6" x14ac:dyDescent="0.2">
      <c r="A39" s="2" t="s">
        <v>58</v>
      </c>
      <c r="B39" s="75">
        <v>102</v>
      </c>
      <c r="C39" s="72">
        <v>0.958440482616425</v>
      </c>
      <c r="D39" s="72">
        <v>4.1559509932994801E-2</v>
      </c>
      <c r="E39" s="72">
        <v>0</v>
      </c>
      <c r="F39" s="78">
        <v>4.1559509932994801E-2</v>
      </c>
    </row>
    <row r="40" spans="1:6" x14ac:dyDescent="0.2">
      <c r="A40" s="2" t="s">
        <v>59</v>
      </c>
      <c r="B40" s="75">
        <v>103</v>
      </c>
      <c r="C40" s="72">
        <v>0.99603611230850198</v>
      </c>
      <c r="D40" s="72">
        <v>3.96387372165918E-3</v>
      </c>
      <c r="E40" s="72">
        <v>0</v>
      </c>
      <c r="F40" s="78">
        <v>3.9638699963688902E-3</v>
      </c>
    </row>
    <row r="41" spans="1:6" x14ac:dyDescent="0.2">
      <c r="A41" s="2" t="s">
        <v>60</v>
      </c>
      <c r="B41" s="75">
        <v>98</v>
      </c>
      <c r="C41" s="72">
        <v>0.99197614192962602</v>
      </c>
      <c r="D41" s="72">
        <v>8.0238832160830498E-3</v>
      </c>
      <c r="E41" s="72">
        <v>0</v>
      </c>
      <c r="F41" s="78">
        <v>8.0238804221153294E-3</v>
      </c>
    </row>
    <row r="42" spans="1:6" x14ac:dyDescent="0.2">
      <c r="A42" s="2" t="s">
        <v>61</v>
      </c>
      <c r="B42" s="75">
        <v>102</v>
      </c>
      <c r="C42" s="72">
        <v>0.98106950521469105</v>
      </c>
      <c r="D42" s="72">
        <v>1.8930483609437901E-2</v>
      </c>
      <c r="E42" s="72">
        <v>0</v>
      </c>
      <c r="F42" s="78">
        <v>1.8930479884147599E-2</v>
      </c>
    </row>
    <row r="43" spans="1:6" x14ac:dyDescent="0.2">
      <c r="A43" s="2" t="s">
        <v>62</v>
      </c>
      <c r="B43" s="75">
        <v>92</v>
      </c>
      <c r="C43" s="72">
        <v>1</v>
      </c>
      <c r="D43" s="72">
        <v>0</v>
      </c>
      <c r="E43" s="72">
        <v>0</v>
      </c>
      <c r="F43" s="78">
        <v>0</v>
      </c>
    </row>
    <row r="44" spans="1:6" x14ac:dyDescent="0.2">
      <c r="A44" s="2" t="s">
        <v>63</v>
      </c>
      <c r="B44" s="75">
        <v>96</v>
      </c>
      <c r="C44" s="72">
        <v>1</v>
      </c>
      <c r="D44" s="72">
        <v>0</v>
      </c>
      <c r="E44" s="72">
        <v>0</v>
      </c>
      <c r="F44" s="78">
        <v>0</v>
      </c>
    </row>
    <row r="45" spans="1:6" x14ac:dyDescent="0.2">
      <c r="A45" s="2" t="s">
        <v>64</v>
      </c>
      <c r="B45" s="75">
        <v>99</v>
      </c>
      <c r="C45" s="72">
        <v>0.97128278017044101</v>
      </c>
      <c r="D45" s="72">
        <v>2.8717197477817501E-2</v>
      </c>
      <c r="E45" s="72">
        <v>0</v>
      </c>
      <c r="F45" s="78">
        <v>2.8717199340462699E-2</v>
      </c>
    </row>
    <row r="46" spans="1:6" x14ac:dyDescent="0.2">
      <c r="A46" s="2" t="s">
        <v>65</v>
      </c>
      <c r="B46" s="75">
        <v>102</v>
      </c>
      <c r="C46" s="72">
        <v>0.98300981521606401</v>
      </c>
      <c r="D46" s="72">
        <v>1.6990197822451598E-2</v>
      </c>
      <c r="E46" s="72">
        <v>0</v>
      </c>
      <c r="F46" s="78">
        <v>1.6990199685096699E-2</v>
      </c>
    </row>
    <row r="47" spans="1:6" x14ac:dyDescent="0.2">
      <c r="A47" s="2" t="s">
        <v>66</v>
      </c>
      <c r="B47" s="75">
        <v>104</v>
      </c>
      <c r="C47" s="72">
        <v>0.95416504144668601</v>
      </c>
      <c r="D47" s="72">
        <v>3.1431693583726897E-2</v>
      </c>
      <c r="E47" s="72">
        <v>1.44032910466194E-2</v>
      </c>
      <c r="F47" s="78">
        <v>6.0238279402255998E-2</v>
      </c>
    </row>
    <row r="48" spans="1:6" x14ac:dyDescent="0.2">
      <c r="A48" s="2" t="s">
        <v>67</v>
      </c>
      <c r="B48" s="75">
        <v>92</v>
      </c>
      <c r="C48" s="72">
        <v>0.96068763732910201</v>
      </c>
      <c r="D48" s="72">
        <v>2.0056866109371199E-2</v>
      </c>
      <c r="E48" s="72">
        <v>1.9255526363849602E-2</v>
      </c>
      <c r="F48" s="78">
        <v>5.85679188370705E-2</v>
      </c>
    </row>
    <row r="49" spans="1:6" x14ac:dyDescent="0.2">
      <c r="A49" s="2" t="s">
        <v>68</v>
      </c>
      <c r="B49" s="75">
        <v>90</v>
      </c>
      <c r="C49" s="72">
        <v>0.97836184501647905</v>
      </c>
      <c r="D49" s="72">
        <v>1.30161717534065E-2</v>
      </c>
      <c r="E49" s="72">
        <v>8.6219953373074497E-3</v>
      </c>
      <c r="F49" s="78">
        <v>3.0260160565376299E-2</v>
      </c>
    </row>
    <row r="50" spans="1:6" x14ac:dyDescent="0.2">
      <c r="A50" s="2" t="s">
        <v>69</v>
      </c>
      <c r="B50" s="75">
        <v>65</v>
      </c>
      <c r="C50" s="72">
        <v>0.99543100595474199</v>
      </c>
      <c r="D50" s="72">
        <v>4.5690145343542099E-3</v>
      </c>
      <c r="E50" s="72">
        <v>0</v>
      </c>
      <c r="F50" s="78">
        <v>4.5690098777413403E-3</v>
      </c>
    </row>
    <row r="51" spans="1:6" x14ac:dyDescent="0.2">
      <c r="A51" s="2" t="s">
        <v>70</v>
      </c>
      <c r="B51" s="75">
        <v>103</v>
      </c>
      <c r="C51" s="72">
        <v>0.98159754276275601</v>
      </c>
      <c r="D51" s="72">
        <v>1.8402447924017899E-2</v>
      </c>
      <c r="E51" s="72">
        <v>0</v>
      </c>
      <c r="F51" s="78">
        <v>1.8402449786663101E-2</v>
      </c>
    </row>
    <row r="52" spans="1:6" x14ac:dyDescent="0.2">
      <c r="A52" s="2" t="s">
        <v>71</v>
      </c>
      <c r="B52" s="75">
        <v>83</v>
      </c>
      <c r="C52" s="72">
        <v>0.99562352895736705</v>
      </c>
      <c r="D52" s="72">
        <v>4.37645707279444E-3</v>
      </c>
      <c r="E52" s="72">
        <v>0</v>
      </c>
      <c r="F52" s="78">
        <v>4.3764598667621604E-3</v>
      </c>
    </row>
    <row r="53" spans="1:6" x14ac:dyDescent="0.2">
      <c r="A53" s="2" t="s">
        <v>72</v>
      </c>
      <c r="B53" s="75">
        <v>97</v>
      </c>
      <c r="C53" s="72">
        <v>0.96424907445907604</v>
      </c>
      <c r="D53" s="72">
        <v>3.5750918090343503E-2</v>
      </c>
      <c r="E53" s="72">
        <v>0</v>
      </c>
      <c r="F53" s="78">
        <v>3.5750921815633802E-2</v>
      </c>
    </row>
    <row r="54" spans="1:6" x14ac:dyDescent="0.2">
      <c r="A54" s="2" t="s">
        <v>73</v>
      </c>
      <c r="B54" s="75">
        <v>98</v>
      </c>
      <c r="C54" s="72">
        <v>0.98395496606826804</v>
      </c>
      <c r="D54" s="72">
        <v>1.6045041382312799E-2</v>
      </c>
      <c r="E54" s="72">
        <v>0</v>
      </c>
      <c r="F54" s="78">
        <v>1.6045039519667601E-2</v>
      </c>
    </row>
    <row r="55" spans="1:6" x14ac:dyDescent="0.2">
      <c r="A55" s="2" t="s">
        <v>74</v>
      </c>
      <c r="B55" s="75">
        <v>96</v>
      </c>
      <c r="C55" s="72">
        <v>0.99326652288436901</v>
      </c>
      <c r="D55" s="72">
        <v>0</v>
      </c>
      <c r="E55" s="72">
        <v>6.7334682680666403E-3</v>
      </c>
      <c r="F55" s="78">
        <v>1.34669402614236E-2</v>
      </c>
    </row>
    <row r="56" spans="1:6" x14ac:dyDescent="0.2">
      <c r="A56" s="2" t="s">
        <v>75</v>
      </c>
      <c r="B56" s="75">
        <v>106</v>
      </c>
      <c r="C56" s="72">
        <v>0.98608624935150102</v>
      </c>
      <c r="D56" s="72">
        <v>1.3913758099079101E-2</v>
      </c>
      <c r="E56" s="72">
        <v>0</v>
      </c>
      <c r="F56" s="78">
        <v>1.39137599617243E-2</v>
      </c>
    </row>
    <row r="57" spans="1:6" x14ac:dyDescent="0.2">
      <c r="A57" s="2" t="s">
        <v>76</v>
      </c>
      <c r="B57" s="75">
        <v>97</v>
      </c>
      <c r="C57" s="72">
        <v>0.99828130006790206</v>
      </c>
      <c r="D57" s="72">
        <v>1.7186923651024699E-3</v>
      </c>
      <c r="E57" s="72">
        <v>0</v>
      </c>
      <c r="F57" s="78">
        <v>1.7186900367960299E-3</v>
      </c>
    </row>
    <row r="58" spans="1:6" x14ac:dyDescent="0.2">
      <c r="A58" s="2" t="s">
        <v>77</v>
      </c>
      <c r="B58" s="75">
        <v>99</v>
      </c>
      <c r="C58" s="72">
        <v>0.96200525760650601</v>
      </c>
      <c r="D58" s="72">
        <v>3.7994742393493701E-2</v>
      </c>
      <c r="E58" s="72">
        <v>0</v>
      </c>
      <c r="F58" s="78">
        <v>3.7994738668203402E-2</v>
      </c>
    </row>
    <row r="59" spans="1:6" x14ac:dyDescent="0.2">
      <c r="A59" s="2" t="s">
        <v>78</v>
      </c>
      <c r="B59" s="75">
        <v>93</v>
      </c>
      <c r="C59" s="72">
        <v>0.98327767848968495</v>
      </c>
      <c r="D59" s="72">
        <v>8.9310593903064693E-3</v>
      </c>
      <c r="E59" s="72">
        <v>7.7912905253469901E-3</v>
      </c>
      <c r="F59" s="78">
        <v>2.4513639509677901E-2</v>
      </c>
    </row>
    <row r="60" spans="1:6" x14ac:dyDescent="0.2">
      <c r="A60" s="2" t="s">
        <v>79</v>
      </c>
      <c r="B60" s="75">
        <v>93</v>
      </c>
      <c r="C60" s="72">
        <v>0.99209344387054399</v>
      </c>
      <c r="D60" s="72">
        <v>7.9065309837460501E-3</v>
      </c>
      <c r="E60" s="72">
        <v>0</v>
      </c>
      <c r="F60" s="78">
        <v>7.9065300524234806E-3</v>
      </c>
    </row>
    <row r="61" spans="1:6" x14ac:dyDescent="0.2">
      <c r="A61" s="2" t="s">
        <v>80</v>
      </c>
      <c r="B61" s="75">
        <v>89</v>
      </c>
      <c r="C61" s="72">
        <v>1</v>
      </c>
      <c r="D61" s="72">
        <v>0</v>
      </c>
      <c r="E61" s="72">
        <v>0</v>
      </c>
      <c r="F61" s="78">
        <v>0</v>
      </c>
    </row>
    <row r="62" spans="1:6" x14ac:dyDescent="0.2">
      <c r="A62" s="2" t="s">
        <v>81</v>
      </c>
      <c r="B62" s="75">
        <v>119</v>
      </c>
      <c r="C62" s="72">
        <v>1</v>
      </c>
      <c r="D62" s="72">
        <v>0</v>
      </c>
      <c r="E62" s="72">
        <v>0</v>
      </c>
      <c r="F62" s="78">
        <v>0</v>
      </c>
    </row>
    <row r="63" spans="1:6" x14ac:dyDescent="0.2">
      <c r="A63" s="2" t="s">
        <v>82</v>
      </c>
      <c r="B63" s="75">
        <v>91</v>
      </c>
      <c r="C63" s="72">
        <v>0.96776372194290206</v>
      </c>
      <c r="D63" s="72">
        <v>3.2236281782388701E-2</v>
      </c>
      <c r="E63" s="72">
        <v>0</v>
      </c>
      <c r="F63" s="78">
        <v>3.2236281782388701E-2</v>
      </c>
    </row>
    <row r="64" spans="1:6" x14ac:dyDescent="0.2">
      <c r="A64" s="2" t="s">
        <v>83</v>
      </c>
      <c r="B64" s="75">
        <v>100</v>
      </c>
      <c r="C64" s="72">
        <v>0.981303691864014</v>
      </c>
      <c r="D64" s="72">
        <v>1.8696324899792699E-2</v>
      </c>
      <c r="E64" s="72">
        <v>0</v>
      </c>
      <c r="F64" s="78">
        <v>1.8696319311857199E-2</v>
      </c>
    </row>
    <row r="65" spans="1:6" x14ac:dyDescent="0.2">
      <c r="A65" s="2" t="s">
        <v>84</v>
      </c>
      <c r="B65" s="75">
        <v>82</v>
      </c>
      <c r="C65" s="72">
        <v>0.943276107311249</v>
      </c>
      <c r="D65" s="72">
        <v>5.6723874062299701E-2</v>
      </c>
      <c r="E65" s="72">
        <v>0</v>
      </c>
      <c r="F65" s="78">
        <v>5.6723881512880298E-2</v>
      </c>
    </row>
    <row r="66" spans="1:6" x14ac:dyDescent="0.2">
      <c r="A66" s="2" t="s">
        <v>85</v>
      </c>
      <c r="B66" s="75">
        <v>96</v>
      </c>
      <c r="C66" s="72">
        <v>1</v>
      </c>
      <c r="D66" s="72">
        <v>0</v>
      </c>
      <c r="E66" s="72">
        <v>0</v>
      </c>
      <c r="F66" s="78">
        <v>0</v>
      </c>
    </row>
    <row r="67" spans="1:6" x14ac:dyDescent="0.2">
      <c r="A67" s="2" t="s">
        <v>86</v>
      </c>
      <c r="B67" s="75">
        <v>104</v>
      </c>
      <c r="C67" s="72">
        <v>0.979139804840088</v>
      </c>
      <c r="D67" s="72">
        <v>2.0860221236944199E-2</v>
      </c>
      <c r="E67" s="72">
        <v>0</v>
      </c>
      <c r="F67" s="78">
        <v>2.0860219374299001E-2</v>
      </c>
    </row>
    <row r="68" spans="1:6" x14ac:dyDescent="0.2">
      <c r="A68" s="2" t="s">
        <v>87</v>
      </c>
      <c r="B68" s="75">
        <v>88</v>
      </c>
      <c r="C68" s="72">
        <v>0.94848150014877297</v>
      </c>
      <c r="D68" s="72">
        <v>5.15184998512268E-2</v>
      </c>
      <c r="E68" s="72">
        <v>0</v>
      </c>
      <c r="F68" s="78">
        <v>5.15184998512268E-2</v>
      </c>
    </row>
    <row r="69" spans="1:6" x14ac:dyDescent="0.2">
      <c r="A69" s="2" t="s">
        <v>88</v>
      </c>
      <c r="B69" s="75">
        <v>105</v>
      </c>
      <c r="C69" s="72">
        <v>0.97598975896835305</v>
      </c>
      <c r="D69" s="72">
        <v>2.4010255932807902E-2</v>
      </c>
      <c r="E69" s="72">
        <v>0</v>
      </c>
      <c r="F69" s="78">
        <v>2.40102596580982E-2</v>
      </c>
    </row>
    <row r="70" spans="1:6" x14ac:dyDescent="0.2">
      <c r="A70" s="2" t="s">
        <v>89</v>
      </c>
      <c r="B70" s="75">
        <v>100</v>
      </c>
      <c r="C70" s="72">
        <v>1</v>
      </c>
      <c r="D70" s="72">
        <v>0</v>
      </c>
      <c r="E70" s="72">
        <v>0</v>
      </c>
      <c r="F70" s="78">
        <v>0</v>
      </c>
    </row>
    <row r="71" spans="1:6" x14ac:dyDescent="0.2">
      <c r="A71" s="3" t="s">
        <v>90</v>
      </c>
      <c r="B71" s="76">
        <v>79</v>
      </c>
      <c r="C71" s="73">
        <v>0.93343883752822898</v>
      </c>
      <c r="D71" s="73">
        <v>6.6561147570610005E-2</v>
      </c>
      <c r="E71" s="73">
        <v>0</v>
      </c>
      <c r="F71" s="79">
        <v>6.6561140120029394E-2</v>
      </c>
    </row>
    <row r="73" spans="1:6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21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83" t="s">
        <v>1</v>
      </c>
      <c r="C6" s="80" t="s">
        <v>1</v>
      </c>
      <c r="D6" s="80" t="s">
        <v>1</v>
      </c>
      <c r="E6" s="80" t="s">
        <v>1</v>
      </c>
      <c r="F6" s="80" t="s">
        <v>1</v>
      </c>
      <c r="G6" s="80" t="s">
        <v>1</v>
      </c>
      <c r="H6" s="80" t="s">
        <v>1</v>
      </c>
      <c r="I6" s="80" t="s">
        <v>1</v>
      </c>
      <c r="J6" s="86" t="s">
        <v>1</v>
      </c>
    </row>
    <row r="7" spans="1:10" x14ac:dyDescent="0.2">
      <c r="A7" s="2" t="s">
        <v>26</v>
      </c>
      <c r="B7" s="84">
        <v>8345</v>
      </c>
      <c r="C7" s="81">
        <v>0.27805763483047502</v>
      </c>
      <c r="D7" s="81">
        <v>0.31343469023704501</v>
      </c>
      <c r="E7" s="81">
        <v>0.22049193084240001</v>
      </c>
      <c r="F7" s="81">
        <v>9.0333886444568606E-2</v>
      </c>
      <c r="G7" s="81">
        <v>5.4075129330158199E-2</v>
      </c>
      <c r="H7" s="81">
        <v>2.3446600884199101E-2</v>
      </c>
      <c r="I7" s="81">
        <v>2.0160123705864001E-2</v>
      </c>
      <c r="J7" s="87">
        <v>1.50061047077179</v>
      </c>
    </row>
    <row r="8" spans="1:10" x14ac:dyDescent="0.2">
      <c r="A8" s="5" t="s">
        <v>27</v>
      </c>
      <c r="B8" s="83" t="s">
        <v>1</v>
      </c>
      <c r="C8" s="80" t="s">
        <v>1</v>
      </c>
      <c r="D8" s="80" t="s">
        <v>1</v>
      </c>
      <c r="E8" s="80" t="s">
        <v>1</v>
      </c>
      <c r="F8" s="80" t="s">
        <v>1</v>
      </c>
      <c r="G8" s="80" t="s">
        <v>1</v>
      </c>
      <c r="H8" s="80" t="s">
        <v>1</v>
      </c>
      <c r="I8" s="80" t="s">
        <v>1</v>
      </c>
      <c r="J8" s="86" t="s">
        <v>1</v>
      </c>
    </row>
    <row r="9" spans="1:10" x14ac:dyDescent="0.2">
      <c r="A9" s="2" t="s">
        <v>28</v>
      </c>
      <c r="B9" s="84">
        <v>105</v>
      </c>
      <c r="C9" s="81">
        <v>0.40160906314849898</v>
      </c>
      <c r="D9" s="81">
        <v>0.27838501334190402</v>
      </c>
      <c r="E9" s="81">
        <v>0.172381430864334</v>
      </c>
      <c r="F9" s="81">
        <v>0.105602934956551</v>
      </c>
      <c r="G9" s="81">
        <v>2.1174715831875801E-2</v>
      </c>
      <c r="H9" s="81">
        <v>1.36602986603975E-2</v>
      </c>
      <c r="I9" s="81">
        <v>7.1865352801978597E-3</v>
      </c>
      <c r="J9" s="87">
        <v>1.13607621192932</v>
      </c>
    </row>
    <row r="10" spans="1:10" x14ac:dyDescent="0.2">
      <c r="A10" s="2" t="s">
        <v>29</v>
      </c>
      <c r="B10" s="84">
        <v>105</v>
      </c>
      <c r="C10" s="81">
        <v>0.37184402346611001</v>
      </c>
      <c r="D10" s="81">
        <v>0.31329587101936301</v>
      </c>
      <c r="E10" s="81">
        <v>0.16589465737342801</v>
      </c>
      <c r="F10" s="81">
        <v>4.6616457402706098E-2</v>
      </c>
      <c r="G10" s="81">
        <v>6.6021382808685303E-2</v>
      </c>
      <c r="H10" s="81">
        <v>2.1853256970644001E-2</v>
      </c>
      <c r="I10" s="81">
        <v>1.44743379205465E-2</v>
      </c>
      <c r="J10" s="87">
        <v>1.2654994726180999</v>
      </c>
    </row>
    <row r="11" spans="1:10" x14ac:dyDescent="0.2">
      <c r="A11" s="2" t="s">
        <v>30</v>
      </c>
      <c r="B11" s="84">
        <v>126</v>
      </c>
      <c r="C11" s="81">
        <v>0.226065143942833</v>
      </c>
      <c r="D11" s="81">
        <v>0.38855832815170299</v>
      </c>
      <c r="E11" s="81">
        <v>0.22365051507949801</v>
      </c>
      <c r="F11" s="81">
        <v>8.8289774954319E-2</v>
      </c>
      <c r="G11" s="81">
        <v>3.0029136687517201E-2</v>
      </c>
      <c r="H11" s="81">
        <v>2.0973905920982399E-2</v>
      </c>
      <c r="I11" s="81">
        <v>2.24332045763731E-2</v>
      </c>
      <c r="J11" s="87">
        <v>1.5115840435028101</v>
      </c>
    </row>
    <row r="12" spans="1:10" x14ac:dyDescent="0.2">
      <c r="A12" s="2" t="s">
        <v>31</v>
      </c>
      <c r="B12" s="84">
        <v>109</v>
      </c>
      <c r="C12" s="81">
        <v>0.16983817517757399</v>
      </c>
      <c r="D12" s="81">
        <v>0.34657469391822798</v>
      </c>
      <c r="E12" s="81">
        <v>0.26136139035224898</v>
      </c>
      <c r="F12" s="81">
        <v>6.2295235693454701E-2</v>
      </c>
      <c r="G12" s="81">
        <v>0.103750720620155</v>
      </c>
      <c r="H12" s="81">
        <v>3.1217765063047399E-2</v>
      </c>
      <c r="I12" s="81">
        <v>2.4962017312645898E-2</v>
      </c>
      <c r="J12" s="87">
        <v>1.8071639537811299</v>
      </c>
    </row>
    <row r="13" spans="1:10" x14ac:dyDescent="0.2">
      <c r="A13" s="2" t="s">
        <v>32</v>
      </c>
      <c r="B13" s="84">
        <v>109</v>
      </c>
      <c r="C13" s="81">
        <v>0.186478465795517</v>
      </c>
      <c r="D13" s="81">
        <v>0.35179081559181202</v>
      </c>
      <c r="E13" s="81">
        <v>0.185496166348457</v>
      </c>
      <c r="F13" s="81">
        <v>0.13360512256622301</v>
      </c>
      <c r="G13" s="81">
        <v>6.5014488995075198E-2</v>
      </c>
      <c r="H13" s="81">
        <v>3.5850338637828799E-2</v>
      </c>
      <c r="I13" s="81">
        <v>4.1764609515667003E-2</v>
      </c>
      <c r="J13" s="87">
        <v>1.8448007106780999</v>
      </c>
    </row>
    <row r="14" spans="1:10" x14ac:dyDescent="0.2">
      <c r="A14" s="2" t="s">
        <v>33</v>
      </c>
      <c r="B14" s="84">
        <v>97</v>
      </c>
      <c r="C14" s="81">
        <v>0.15260574221611001</v>
      </c>
      <c r="D14" s="81">
        <v>0.32550626993179299</v>
      </c>
      <c r="E14" s="81">
        <v>0.20140655338764199</v>
      </c>
      <c r="F14" s="81">
        <v>0.14242506027221699</v>
      </c>
      <c r="G14" s="81">
        <v>0.106794871389866</v>
      </c>
      <c r="H14" s="81">
        <v>2.71251499652863E-2</v>
      </c>
      <c r="I14" s="81">
        <v>4.4136334210634197E-2</v>
      </c>
      <c r="J14" s="87">
        <v>2.0253233909606898</v>
      </c>
    </row>
    <row r="15" spans="1:10" x14ac:dyDescent="0.2">
      <c r="A15" s="2" t="s">
        <v>34</v>
      </c>
      <c r="B15" s="84">
        <v>93</v>
      </c>
      <c r="C15" s="81">
        <v>0.267806947231293</v>
      </c>
      <c r="D15" s="81">
        <v>0.33771932125091603</v>
      </c>
      <c r="E15" s="81">
        <v>0.210116341710091</v>
      </c>
      <c r="F15" s="81">
        <v>7.9026825726032299E-2</v>
      </c>
      <c r="G15" s="81">
        <v>7.0152744650840801E-2</v>
      </c>
      <c r="H15" s="81">
        <v>1.9196271896362301E-2</v>
      </c>
      <c r="I15" s="81">
        <v>1.5981562435627001E-2</v>
      </c>
      <c r="J15" s="87">
        <v>1.4703387022018399</v>
      </c>
    </row>
    <row r="16" spans="1:10" x14ac:dyDescent="0.2">
      <c r="A16" s="2" t="s">
        <v>35</v>
      </c>
      <c r="B16" s="84">
        <v>105</v>
      </c>
      <c r="C16" s="81">
        <v>0.27068325877189597</v>
      </c>
      <c r="D16" s="81">
        <v>0.25904467701911899</v>
      </c>
      <c r="E16" s="81">
        <v>0.34743794798851002</v>
      </c>
      <c r="F16" s="81">
        <v>4.6447340399026898E-2</v>
      </c>
      <c r="G16" s="81">
        <v>2.5305058807134601E-2</v>
      </c>
      <c r="H16" s="81">
        <v>5.3128655999898902E-3</v>
      </c>
      <c r="I16" s="81">
        <v>4.5768845826387398E-2</v>
      </c>
      <c r="J16" s="87">
        <v>1.5317074060440099</v>
      </c>
    </row>
    <row r="17" spans="1:10" x14ac:dyDescent="0.2">
      <c r="A17" s="2" t="s">
        <v>36</v>
      </c>
      <c r="B17" s="84">
        <v>77</v>
      </c>
      <c r="C17" s="81">
        <v>0.44622731208801297</v>
      </c>
      <c r="D17" s="81">
        <v>0.28909635543823198</v>
      </c>
      <c r="E17" s="81">
        <v>0.19221682846546201</v>
      </c>
      <c r="F17" s="81">
        <v>4.6358808875083903E-2</v>
      </c>
      <c r="G17" s="81">
        <v>1.5712184831500099E-2</v>
      </c>
      <c r="H17" s="81">
        <v>1.03885186836123E-2</v>
      </c>
      <c r="I17" s="81">
        <v>0</v>
      </c>
      <c r="J17" s="87">
        <v>0.92739778757095304</v>
      </c>
    </row>
    <row r="18" spans="1:10" x14ac:dyDescent="0.2">
      <c r="A18" s="2" t="s">
        <v>37</v>
      </c>
      <c r="B18" s="84">
        <v>75</v>
      </c>
      <c r="C18" s="81">
        <v>0.27353414893150302</v>
      </c>
      <c r="D18" s="81">
        <v>0.428063124418259</v>
      </c>
      <c r="E18" s="81">
        <v>0.17832562327384899</v>
      </c>
      <c r="F18" s="81">
        <v>5.8253526687622098E-2</v>
      </c>
      <c r="G18" s="81">
        <v>3.2468218356370898E-2</v>
      </c>
      <c r="H18" s="81">
        <v>0</v>
      </c>
      <c r="I18" s="81">
        <v>2.9355358332395599E-2</v>
      </c>
      <c r="J18" s="87">
        <v>1.29038286209106</v>
      </c>
    </row>
    <row r="19" spans="1:10" x14ac:dyDescent="0.2">
      <c r="A19" s="2" t="s">
        <v>38</v>
      </c>
      <c r="B19" s="84">
        <v>95</v>
      </c>
      <c r="C19" s="81">
        <v>0.30977669358253501</v>
      </c>
      <c r="D19" s="81">
        <v>0.28883597254753102</v>
      </c>
      <c r="E19" s="81">
        <v>0.21764281392097501</v>
      </c>
      <c r="F19" s="81">
        <v>0.139319092035294</v>
      </c>
      <c r="G19" s="81">
        <v>3.8790117949247402E-2</v>
      </c>
      <c r="H19" s="81">
        <v>0</v>
      </c>
      <c r="I19" s="81">
        <v>5.6353057734668298E-3</v>
      </c>
      <c r="J19" s="87">
        <v>1.3310511112213099</v>
      </c>
    </row>
    <row r="20" spans="1:10" x14ac:dyDescent="0.2">
      <c r="A20" s="2" t="s">
        <v>39</v>
      </c>
      <c r="B20" s="84">
        <v>99</v>
      </c>
      <c r="C20" s="81">
        <v>0.311945170164108</v>
      </c>
      <c r="D20" s="81">
        <v>0.30399364233017001</v>
      </c>
      <c r="E20" s="81">
        <v>0.23990546166896801</v>
      </c>
      <c r="F20" s="81">
        <v>4.72672507166862E-2</v>
      </c>
      <c r="G20" s="81">
        <v>6.8312779068946797E-2</v>
      </c>
      <c r="H20" s="81">
        <v>2.5045702233910599E-2</v>
      </c>
      <c r="I20" s="81">
        <v>3.52999428287148E-3</v>
      </c>
      <c r="J20" s="87">
        <v>1.34526586532593</v>
      </c>
    </row>
    <row r="21" spans="1:10" x14ac:dyDescent="0.2">
      <c r="A21" s="2" t="s">
        <v>40</v>
      </c>
      <c r="B21" s="84">
        <v>83</v>
      </c>
      <c r="C21" s="81">
        <v>0.15768593549728399</v>
      </c>
      <c r="D21" s="81">
        <v>0.237896263599396</v>
      </c>
      <c r="E21" s="81">
        <v>0.26491093635559099</v>
      </c>
      <c r="F21" s="81">
        <v>0.135562539100647</v>
      </c>
      <c r="G21" s="81">
        <v>0.120832271873951</v>
      </c>
      <c r="H21" s="81">
        <v>5.84030114114285E-2</v>
      </c>
      <c r="I21" s="81">
        <v>2.4709044024348301E-2</v>
      </c>
      <c r="J21" s="87">
        <v>2.0980041027069101</v>
      </c>
    </row>
    <row r="22" spans="1:10" x14ac:dyDescent="0.2">
      <c r="A22" s="2" t="s">
        <v>41</v>
      </c>
      <c r="B22" s="84">
        <v>103</v>
      </c>
      <c r="C22" s="81">
        <v>0.133146122097969</v>
      </c>
      <c r="D22" s="81">
        <v>0.38515424728393599</v>
      </c>
      <c r="E22" s="81">
        <v>0.30674776434898399</v>
      </c>
      <c r="F22" s="81">
        <v>9.65605229139328E-2</v>
      </c>
      <c r="G22" s="81">
        <v>2.1519677713513399E-2</v>
      </c>
      <c r="H22" s="81">
        <v>2.40504611283541E-2</v>
      </c>
      <c r="I22" s="81">
        <v>3.2821185886859901E-2</v>
      </c>
      <c r="J22" s="87">
        <v>1.72663557529449</v>
      </c>
    </row>
    <row r="23" spans="1:10" x14ac:dyDescent="0.2">
      <c r="A23" s="2" t="s">
        <v>42</v>
      </c>
      <c r="B23" s="84">
        <v>102</v>
      </c>
      <c r="C23" s="81">
        <v>0.29815000295638999</v>
      </c>
      <c r="D23" s="81">
        <v>0.32568454742431602</v>
      </c>
      <c r="E23" s="81">
        <v>0.218035593628883</v>
      </c>
      <c r="F23" s="81">
        <v>8.2883134484291104E-2</v>
      </c>
      <c r="G23" s="81">
        <v>3.5893727093934999E-2</v>
      </c>
      <c r="H23" s="81">
        <v>1.7804156988859201E-2</v>
      </c>
      <c r="I23" s="81">
        <v>2.1548844873905199E-2</v>
      </c>
      <c r="J23" s="87">
        <v>1.3826647996902499</v>
      </c>
    </row>
    <row r="24" spans="1:10" x14ac:dyDescent="0.2">
      <c r="A24" s="2" t="s">
        <v>43</v>
      </c>
      <c r="B24" s="84">
        <v>102</v>
      </c>
      <c r="C24" s="81">
        <v>0.24411728978156999</v>
      </c>
      <c r="D24" s="81">
        <v>0.239294588565826</v>
      </c>
      <c r="E24" s="81">
        <v>0.32932943105697599</v>
      </c>
      <c r="F24" s="81">
        <v>9.7833283245563493E-2</v>
      </c>
      <c r="G24" s="81">
        <v>4.1556719690561301E-2</v>
      </c>
      <c r="H24" s="81">
        <v>2.8956249356269802E-2</v>
      </c>
      <c r="I24" s="81">
        <v>1.89124383032322E-2</v>
      </c>
      <c r="J24" s="87">
        <v>1.63065874576569</v>
      </c>
    </row>
    <row r="25" spans="1:10" x14ac:dyDescent="0.2">
      <c r="A25" s="2" t="s">
        <v>44</v>
      </c>
      <c r="B25" s="84">
        <v>100</v>
      </c>
      <c r="C25" s="81">
        <v>0.39951497316360501</v>
      </c>
      <c r="D25" s="81">
        <v>0.248913764953613</v>
      </c>
      <c r="E25" s="81">
        <v>0.202148362994194</v>
      </c>
      <c r="F25" s="81">
        <v>9.8576299846172305E-2</v>
      </c>
      <c r="G25" s="81">
        <v>2.9687475413083999E-2</v>
      </c>
      <c r="H25" s="81">
        <v>1.6842365264892599E-2</v>
      </c>
      <c r="I25" s="81">
        <v>4.3167462572455398E-3</v>
      </c>
      <c r="J25" s="87">
        <v>1.18643510341644</v>
      </c>
    </row>
    <row r="26" spans="1:10" x14ac:dyDescent="0.2">
      <c r="A26" s="2" t="s">
        <v>45</v>
      </c>
      <c r="B26" s="84">
        <v>88</v>
      </c>
      <c r="C26" s="81">
        <v>0.34114006161689803</v>
      </c>
      <c r="D26" s="81">
        <v>0.37742105126380898</v>
      </c>
      <c r="E26" s="81">
        <v>0.155475869774818</v>
      </c>
      <c r="F26" s="81">
        <v>6.3988499343395205E-2</v>
      </c>
      <c r="G26" s="81">
        <v>6.1974514275789302E-2</v>
      </c>
      <c r="H26" s="81">
        <v>0</v>
      </c>
      <c r="I26" s="81">
        <v>0</v>
      </c>
      <c r="J26" s="87">
        <v>1.1282362937927199</v>
      </c>
    </row>
    <row r="27" spans="1:10" x14ac:dyDescent="0.2">
      <c r="A27" s="2" t="s">
        <v>46</v>
      </c>
      <c r="B27" s="84">
        <v>91</v>
      </c>
      <c r="C27" s="81">
        <v>0.36046454310417197</v>
      </c>
      <c r="D27" s="81">
        <v>0.31863278150558499</v>
      </c>
      <c r="E27" s="81">
        <v>0.20436550676822701</v>
      </c>
      <c r="F27" s="81">
        <v>4.3245043605565997E-2</v>
      </c>
      <c r="G27" s="81">
        <v>5.2455138415098197E-2</v>
      </c>
      <c r="H27" s="81">
        <v>2.0836981013417199E-2</v>
      </c>
      <c r="I27" s="81">
        <v>0</v>
      </c>
      <c r="J27" s="87">
        <v>1.17110443115234</v>
      </c>
    </row>
    <row r="28" spans="1:10" x14ac:dyDescent="0.2">
      <c r="A28" s="2" t="s">
        <v>47</v>
      </c>
      <c r="B28" s="84">
        <v>106</v>
      </c>
      <c r="C28" s="81">
        <v>0.22197847068309801</v>
      </c>
      <c r="D28" s="81">
        <v>0.30695939064025901</v>
      </c>
      <c r="E28" s="81">
        <v>0.192861303687096</v>
      </c>
      <c r="F28" s="81">
        <v>7.1173019707202897E-2</v>
      </c>
      <c r="G28" s="81">
        <v>0.13474309444427501</v>
      </c>
      <c r="H28" s="81">
        <v>2.8036953881382901E-2</v>
      </c>
      <c r="I28" s="81">
        <v>4.42477576434612E-2</v>
      </c>
      <c r="J28" s="87">
        <v>1.9090394973754901</v>
      </c>
    </row>
    <row r="29" spans="1:10" x14ac:dyDescent="0.2">
      <c r="A29" s="2" t="s">
        <v>48</v>
      </c>
      <c r="B29" s="84">
        <v>97</v>
      </c>
      <c r="C29" s="81">
        <v>0.30533549189567599</v>
      </c>
      <c r="D29" s="81">
        <v>0.203744441270828</v>
      </c>
      <c r="E29" s="81">
        <v>0.23636920750141099</v>
      </c>
      <c r="F29" s="81">
        <v>0.103170670568943</v>
      </c>
      <c r="G29" s="81">
        <v>8.1713803112506894E-2</v>
      </c>
      <c r="H29" s="81">
        <v>3.4588910639286E-2</v>
      </c>
      <c r="I29" s="81">
        <v>3.50774824619293E-2</v>
      </c>
      <c r="J29" s="87">
        <v>1.7205560207366899</v>
      </c>
    </row>
    <row r="30" spans="1:10" x14ac:dyDescent="0.2">
      <c r="A30" s="2" t="s">
        <v>49</v>
      </c>
      <c r="B30" s="84">
        <v>92</v>
      </c>
      <c r="C30" s="81">
        <v>0.15778990089893299</v>
      </c>
      <c r="D30" s="81">
        <v>0.184795722365379</v>
      </c>
      <c r="E30" s="81">
        <v>0.22236652672290799</v>
      </c>
      <c r="F30" s="81">
        <v>0.216001227498055</v>
      </c>
      <c r="G30" s="81">
        <v>0.119699642062187</v>
      </c>
      <c r="H30" s="81">
        <v>4.0401350706815699E-2</v>
      </c>
      <c r="I30" s="81">
        <v>5.8945640921592699E-2</v>
      </c>
      <c r="J30" s="87">
        <v>2.4105162620544398</v>
      </c>
    </row>
    <row r="31" spans="1:10" x14ac:dyDescent="0.2">
      <c r="A31" s="2" t="s">
        <v>50</v>
      </c>
      <c r="B31" s="84">
        <v>83</v>
      </c>
      <c r="C31" s="81">
        <v>0.23462286591529799</v>
      </c>
      <c r="D31" s="81">
        <v>0.195537343621254</v>
      </c>
      <c r="E31" s="81">
        <v>0.24833650887012501</v>
      </c>
      <c r="F31" s="81">
        <v>0.185500368475914</v>
      </c>
      <c r="G31" s="81">
        <v>0.114457167685032</v>
      </c>
      <c r="H31" s="81">
        <v>1.0282908566296101E-2</v>
      </c>
      <c r="I31" s="81">
        <v>1.12628303468227E-2</v>
      </c>
      <c r="J31" s="87">
        <v>1.8255316019058201</v>
      </c>
    </row>
    <row r="32" spans="1:10" x14ac:dyDescent="0.2">
      <c r="A32" s="2" t="s">
        <v>51</v>
      </c>
      <c r="B32" s="84">
        <v>104</v>
      </c>
      <c r="C32" s="81">
        <v>0.16896791756153101</v>
      </c>
      <c r="D32" s="81">
        <v>0.34257635474205</v>
      </c>
      <c r="E32" s="81">
        <v>0.28496503829956099</v>
      </c>
      <c r="F32" s="81">
        <v>0.110313333570957</v>
      </c>
      <c r="G32" s="81">
        <v>4.3272107839584399E-2</v>
      </c>
      <c r="H32" s="81">
        <v>9.8472684621810896E-3</v>
      </c>
      <c r="I32" s="81">
        <v>4.0057979524135597E-2</v>
      </c>
      <c r="J32" s="87">
        <v>1.71320581436157</v>
      </c>
    </row>
    <row r="33" spans="1:10" x14ac:dyDescent="0.2">
      <c r="A33" s="2" t="s">
        <v>52</v>
      </c>
      <c r="B33" s="84">
        <v>95</v>
      </c>
      <c r="C33" s="81">
        <v>0.20167368650436401</v>
      </c>
      <c r="D33" s="81">
        <v>0.30234923958778398</v>
      </c>
      <c r="E33" s="81">
        <v>0.24304921925067899</v>
      </c>
      <c r="F33" s="81">
        <v>0.13264705240726499</v>
      </c>
      <c r="G33" s="81">
        <v>9.3064479529857594E-2</v>
      </c>
      <c r="H33" s="81">
        <v>1.06417955830693E-2</v>
      </c>
      <c r="I33" s="81">
        <v>1.6574511304497701E-2</v>
      </c>
      <c r="J33" s="87">
        <v>1.7284581661224401</v>
      </c>
    </row>
    <row r="34" spans="1:10" x14ac:dyDescent="0.2">
      <c r="A34" s="2" t="s">
        <v>53</v>
      </c>
      <c r="B34" s="84">
        <v>98</v>
      </c>
      <c r="C34" s="81">
        <v>0.29027032852172902</v>
      </c>
      <c r="D34" s="81">
        <v>0.15522116422653201</v>
      </c>
      <c r="E34" s="81">
        <v>0.28490477800369302</v>
      </c>
      <c r="F34" s="81">
        <v>0.12768663465976701</v>
      </c>
      <c r="G34" s="81">
        <v>8.9915417134761796E-2</v>
      </c>
      <c r="H34" s="81">
        <v>2.3386090993881201E-2</v>
      </c>
      <c r="I34" s="81">
        <v>2.86155827343464E-2</v>
      </c>
      <c r="J34" s="87">
        <v>1.7688246965408301</v>
      </c>
    </row>
    <row r="35" spans="1:10" x14ac:dyDescent="0.2">
      <c r="A35" s="2" t="s">
        <v>54</v>
      </c>
      <c r="B35" s="84">
        <v>107</v>
      </c>
      <c r="C35" s="81">
        <v>0.215074762701988</v>
      </c>
      <c r="D35" s="81">
        <v>0.18986463546752899</v>
      </c>
      <c r="E35" s="81">
        <v>0.33107978105545</v>
      </c>
      <c r="F35" s="81">
        <v>0.108965672552586</v>
      </c>
      <c r="G35" s="81">
        <v>0.111873283982277</v>
      </c>
      <c r="H35" s="81">
        <v>3.5397429019212702E-2</v>
      </c>
      <c r="I35" s="81">
        <v>7.7444422058761102E-3</v>
      </c>
      <c r="J35" s="87">
        <v>1.86535704135895</v>
      </c>
    </row>
    <row r="36" spans="1:10" x14ac:dyDescent="0.2">
      <c r="A36" s="2" t="s">
        <v>55</v>
      </c>
      <c r="B36" s="84">
        <v>86</v>
      </c>
      <c r="C36" s="81">
        <v>0.202574953436852</v>
      </c>
      <c r="D36" s="81">
        <v>0.37232589721679699</v>
      </c>
      <c r="E36" s="81">
        <v>0.176981255412102</v>
      </c>
      <c r="F36" s="81">
        <v>0.110061563551426</v>
      </c>
      <c r="G36" s="81">
        <v>8.8332831859588595E-2</v>
      </c>
      <c r="H36" s="81">
        <v>2.9418248683214201E-2</v>
      </c>
      <c r="I36" s="81">
        <v>2.03052647411823E-2</v>
      </c>
      <c r="J36" s="87">
        <v>1.7389234304428101</v>
      </c>
    </row>
    <row r="37" spans="1:10" x14ac:dyDescent="0.2">
      <c r="A37" s="2" t="s">
        <v>56</v>
      </c>
      <c r="B37" s="84">
        <v>91</v>
      </c>
      <c r="C37" s="81">
        <v>0.20500345528125799</v>
      </c>
      <c r="D37" s="81">
        <v>0.27038741111755399</v>
      </c>
      <c r="E37" s="81">
        <v>0.29427167773246798</v>
      </c>
      <c r="F37" s="81">
        <v>0.13459467887878401</v>
      </c>
      <c r="G37" s="81">
        <v>5.6215837597846999E-2</v>
      </c>
      <c r="H37" s="81">
        <v>3.1295586377382299E-2</v>
      </c>
      <c r="I37" s="81">
        <v>8.2313660532236099E-3</v>
      </c>
      <c r="J37" s="87">
        <v>1.6934442520141599</v>
      </c>
    </row>
    <row r="38" spans="1:10" x14ac:dyDescent="0.2">
      <c r="A38" s="2" t="s">
        <v>57</v>
      </c>
      <c r="B38" s="84">
        <v>104</v>
      </c>
      <c r="C38" s="81">
        <v>0.212561264634132</v>
      </c>
      <c r="D38" s="81">
        <v>0.32491663098335299</v>
      </c>
      <c r="E38" s="81">
        <v>0.206685870885849</v>
      </c>
      <c r="F38" s="81">
        <v>0.10379499942064301</v>
      </c>
      <c r="G38" s="81">
        <v>0.101301781833172</v>
      </c>
      <c r="H38" s="81">
        <v>1.99190285056829E-2</v>
      </c>
      <c r="I38" s="81">
        <v>3.0820418149232899E-2</v>
      </c>
      <c r="J38" s="87">
        <v>1.7487194538116499</v>
      </c>
    </row>
    <row r="39" spans="1:10" x14ac:dyDescent="0.2">
      <c r="A39" s="2" t="s">
        <v>58</v>
      </c>
      <c r="B39" s="84">
        <v>102</v>
      </c>
      <c r="C39" s="81">
        <v>0.15195199847221399</v>
      </c>
      <c r="D39" s="81">
        <v>0.36109435558319097</v>
      </c>
      <c r="E39" s="81">
        <v>0.20995420217513999</v>
      </c>
      <c r="F39" s="81">
        <v>0.14242646098136899</v>
      </c>
      <c r="G39" s="81">
        <v>5.8625303208828E-2</v>
      </c>
      <c r="H39" s="81">
        <v>5.0702981650829301E-2</v>
      </c>
      <c r="I39" s="81">
        <v>2.5244718417525298E-2</v>
      </c>
      <c r="J39" s="87">
        <v>1.8662463426589999</v>
      </c>
    </row>
    <row r="40" spans="1:10" x14ac:dyDescent="0.2">
      <c r="A40" s="2" t="s">
        <v>59</v>
      </c>
      <c r="B40" s="84">
        <v>103</v>
      </c>
      <c r="C40" s="81">
        <v>0.23250149190425901</v>
      </c>
      <c r="D40" s="81">
        <v>0.345779329538345</v>
      </c>
      <c r="E40" s="81">
        <v>0.19232489168644001</v>
      </c>
      <c r="F40" s="81">
        <v>0.11991551518440199</v>
      </c>
      <c r="G40" s="81">
        <v>3.5768371075391797E-2</v>
      </c>
      <c r="H40" s="81">
        <v>3.3979523926973301E-2</v>
      </c>
      <c r="I40" s="81">
        <v>3.9730876684188801E-2</v>
      </c>
      <c r="J40" s="87">
        <v>1.68066382408142</v>
      </c>
    </row>
    <row r="41" spans="1:10" x14ac:dyDescent="0.2">
      <c r="A41" s="2" t="s">
        <v>60</v>
      </c>
      <c r="B41" s="84">
        <v>98</v>
      </c>
      <c r="C41" s="81">
        <v>0.35052290558815002</v>
      </c>
      <c r="D41" s="81">
        <v>0.31417453289031999</v>
      </c>
      <c r="E41" s="81">
        <v>0.16205753386020699</v>
      </c>
      <c r="F41" s="81">
        <v>9.5507152378559099E-2</v>
      </c>
      <c r="G41" s="81">
        <v>3.9255928248167003E-2</v>
      </c>
      <c r="H41" s="81">
        <v>0</v>
      </c>
      <c r="I41" s="81">
        <v>3.8481954485178001E-2</v>
      </c>
      <c r="J41" s="87">
        <v>1.3163094520568801</v>
      </c>
    </row>
    <row r="42" spans="1:10" x14ac:dyDescent="0.2">
      <c r="A42" s="2" t="s">
        <v>61</v>
      </c>
      <c r="B42" s="84">
        <v>102</v>
      </c>
      <c r="C42" s="81">
        <v>0.16857177019119299</v>
      </c>
      <c r="D42" s="81">
        <v>0.28015762567520103</v>
      </c>
      <c r="E42" s="81">
        <v>0.305256277322769</v>
      </c>
      <c r="F42" s="81">
        <v>6.8133242428302807E-2</v>
      </c>
      <c r="G42" s="81">
        <v>0.11808206886053101</v>
      </c>
      <c r="H42" s="81">
        <v>3.2474972307682003E-2</v>
      </c>
      <c r="I42" s="81">
        <v>2.73240469396114E-2</v>
      </c>
      <c r="J42" s="87">
        <v>1.8937172889709499</v>
      </c>
    </row>
    <row r="43" spans="1:10" x14ac:dyDescent="0.2">
      <c r="A43" s="2" t="s">
        <v>62</v>
      </c>
      <c r="B43" s="84">
        <v>92</v>
      </c>
      <c r="C43" s="81">
        <v>4.7107663005590397E-2</v>
      </c>
      <c r="D43" s="81">
        <v>0.302734285593033</v>
      </c>
      <c r="E43" s="81">
        <v>0.31091469526290899</v>
      </c>
      <c r="F43" s="81">
        <v>0.14412514865398399</v>
      </c>
      <c r="G43" s="81">
        <v>6.9619700312614399E-2</v>
      </c>
      <c r="H43" s="81">
        <v>4.3819528073072399E-2</v>
      </c>
      <c r="I43" s="81">
        <v>8.1678971648216206E-2</v>
      </c>
      <c r="J43" s="87">
        <v>2.4172213077545202</v>
      </c>
    </row>
    <row r="44" spans="1:10" x14ac:dyDescent="0.2">
      <c r="A44" s="2" t="s">
        <v>63</v>
      </c>
      <c r="B44" s="84">
        <v>96</v>
      </c>
      <c r="C44" s="81">
        <v>8.4050565958023099E-2</v>
      </c>
      <c r="D44" s="81">
        <v>0.334166020154953</v>
      </c>
      <c r="E44" s="81">
        <v>0.25659495592117298</v>
      </c>
      <c r="F44" s="81">
        <v>0.108426108956337</v>
      </c>
      <c r="G44" s="81">
        <v>0.146994769573212</v>
      </c>
      <c r="H44" s="81">
        <v>3.1837694346904803E-2</v>
      </c>
      <c r="I44" s="81">
        <v>3.7929892539978E-2</v>
      </c>
      <c r="J44" s="87">
        <v>2.1693534851074201</v>
      </c>
    </row>
    <row r="45" spans="1:10" x14ac:dyDescent="0.2">
      <c r="A45" s="2" t="s">
        <v>64</v>
      </c>
      <c r="B45" s="84">
        <v>99</v>
      </c>
      <c r="C45" s="81">
        <v>0.21752615272998799</v>
      </c>
      <c r="D45" s="81">
        <v>0.35487660765647899</v>
      </c>
      <c r="E45" s="81">
        <v>0.132481694221497</v>
      </c>
      <c r="F45" s="81">
        <v>0.124975852668285</v>
      </c>
      <c r="G45" s="81">
        <v>5.5387340486049701E-2</v>
      </c>
      <c r="H45" s="81">
        <v>9.2091143131256104E-2</v>
      </c>
      <c r="I45" s="81">
        <v>2.2661214694380798E-2</v>
      </c>
      <c r="J45" s="87">
        <v>1.8354010581970199</v>
      </c>
    </row>
    <row r="46" spans="1:10" x14ac:dyDescent="0.2">
      <c r="A46" s="2" t="s">
        <v>65</v>
      </c>
      <c r="B46" s="84">
        <v>102</v>
      </c>
      <c r="C46" s="81">
        <v>0.25459530949592601</v>
      </c>
      <c r="D46" s="81">
        <v>0.33868879079818698</v>
      </c>
      <c r="E46" s="81">
        <v>0.21404844522476199</v>
      </c>
      <c r="F46" s="81">
        <v>8.5763230919837993E-2</v>
      </c>
      <c r="G46" s="81">
        <v>6.7822255194187206E-2</v>
      </c>
      <c r="H46" s="81">
        <v>1.80051624774933E-2</v>
      </c>
      <c r="I46" s="81">
        <v>2.1076807752251601E-2</v>
      </c>
      <c r="J46" s="87">
        <v>1.5245653390884399</v>
      </c>
    </row>
    <row r="47" spans="1:10" x14ac:dyDescent="0.2">
      <c r="A47" s="2" t="s">
        <v>66</v>
      </c>
      <c r="B47" s="84">
        <v>104</v>
      </c>
      <c r="C47" s="81">
        <v>0.12641054391861001</v>
      </c>
      <c r="D47" s="81">
        <v>0.16438822448253601</v>
      </c>
      <c r="E47" s="81">
        <v>0.29873645305633501</v>
      </c>
      <c r="F47" s="81">
        <v>0.118072599172592</v>
      </c>
      <c r="G47" s="81">
        <v>0.16911208629608199</v>
      </c>
      <c r="H47" s="81">
        <v>3.9535690099000903E-2</v>
      </c>
      <c r="I47" s="81">
        <v>8.3744421601295499E-2</v>
      </c>
      <c r="J47" s="87">
        <v>2.6064999103546098</v>
      </c>
    </row>
    <row r="48" spans="1:10" x14ac:dyDescent="0.2">
      <c r="A48" s="2" t="s">
        <v>67</v>
      </c>
      <c r="B48" s="84">
        <v>92</v>
      </c>
      <c r="C48" s="81">
        <v>7.4346534907817799E-2</v>
      </c>
      <c r="D48" s="81">
        <v>0.203301265835762</v>
      </c>
      <c r="E48" s="81">
        <v>0.26223537325859098</v>
      </c>
      <c r="F48" s="81">
        <v>0.23635399341583299</v>
      </c>
      <c r="G48" s="81">
        <v>0.148904889822006</v>
      </c>
      <c r="H48" s="81">
        <v>4.1802261024713502E-2</v>
      </c>
      <c r="I48" s="81">
        <v>3.3055681735277197E-2</v>
      </c>
      <c r="J48" s="87">
        <v>2.4561517238616899</v>
      </c>
    </row>
    <row r="49" spans="1:10" x14ac:dyDescent="0.2">
      <c r="A49" s="2" t="s">
        <v>68</v>
      </c>
      <c r="B49" s="84">
        <v>90</v>
      </c>
      <c r="C49" s="81">
        <v>0.383858412504196</v>
      </c>
      <c r="D49" s="81">
        <v>0.26415109634399397</v>
      </c>
      <c r="E49" s="81">
        <v>0.165609791874886</v>
      </c>
      <c r="F49" s="81">
        <v>6.6365033388137804E-2</v>
      </c>
      <c r="G49" s="81">
        <v>6.0769364237785298E-2</v>
      </c>
      <c r="H49" s="81">
        <v>2.4852229282259899E-2</v>
      </c>
      <c r="I49" s="81">
        <v>3.4394063055515303E-2</v>
      </c>
      <c r="J49" s="87">
        <v>1.40972459316254</v>
      </c>
    </row>
    <row r="50" spans="1:10" x14ac:dyDescent="0.2">
      <c r="A50" s="2" t="s">
        <v>69</v>
      </c>
      <c r="B50" s="84">
        <v>65</v>
      </c>
      <c r="C50" s="81">
        <v>0.45419925451278698</v>
      </c>
      <c r="D50" s="81">
        <v>0.297611653804779</v>
      </c>
      <c r="E50" s="81">
        <v>0.19454362988471999</v>
      </c>
      <c r="F50" s="81">
        <v>5.36454580724239E-2</v>
      </c>
      <c r="G50" s="81">
        <v>0</v>
      </c>
      <c r="H50" s="81">
        <v>0</v>
      </c>
      <c r="I50" s="81">
        <v>0</v>
      </c>
      <c r="J50" s="87">
        <v>0.84763526916503895</v>
      </c>
    </row>
    <row r="51" spans="1:10" x14ac:dyDescent="0.2">
      <c r="A51" s="2" t="s">
        <v>70</v>
      </c>
      <c r="B51" s="84">
        <v>103</v>
      </c>
      <c r="C51" s="81">
        <v>0.37517276406288103</v>
      </c>
      <c r="D51" s="81">
        <v>0.36218321323394798</v>
      </c>
      <c r="E51" s="81">
        <v>0.18489792943000799</v>
      </c>
      <c r="F51" s="81">
        <v>3.0834242701530502E-2</v>
      </c>
      <c r="G51" s="81">
        <v>4.2804889380931903E-2</v>
      </c>
      <c r="H51" s="81">
        <v>0</v>
      </c>
      <c r="I51" s="81">
        <v>4.1069607250392402E-3</v>
      </c>
      <c r="J51" s="87">
        <v>1.0285570621490501</v>
      </c>
    </row>
    <row r="52" spans="1:10" x14ac:dyDescent="0.2">
      <c r="A52" s="2" t="s">
        <v>71</v>
      </c>
      <c r="B52" s="84">
        <v>83</v>
      </c>
      <c r="C52" s="81">
        <v>0.221889823675156</v>
      </c>
      <c r="D52" s="81">
        <v>0.187872543931007</v>
      </c>
      <c r="E52" s="81">
        <v>0.29799774289131198</v>
      </c>
      <c r="F52" s="81">
        <v>0.13183401525020599</v>
      </c>
      <c r="G52" s="81">
        <v>0.114231504499912</v>
      </c>
      <c r="H52" s="81">
        <v>2.42286566644907E-2</v>
      </c>
      <c r="I52" s="81">
        <v>2.1945698186755201E-2</v>
      </c>
      <c r="J52" s="87">
        <v>1.9275661706924401</v>
      </c>
    </row>
    <row r="53" spans="1:10" x14ac:dyDescent="0.2">
      <c r="A53" s="2" t="s">
        <v>72</v>
      </c>
      <c r="B53" s="84">
        <v>97</v>
      </c>
      <c r="C53" s="81">
        <v>0.34054413437843301</v>
      </c>
      <c r="D53" s="81">
        <v>0.30674335360527</v>
      </c>
      <c r="E53" s="81">
        <v>0.18854607641696899</v>
      </c>
      <c r="F53" s="81">
        <v>6.9544695317745195E-2</v>
      </c>
      <c r="G53" s="81">
        <v>1.1493579484522299E-2</v>
      </c>
      <c r="H53" s="81">
        <v>6.0109484940767302E-2</v>
      </c>
      <c r="I53" s="81">
        <v>2.30186861008406E-2</v>
      </c>
      <c r="J53" s="87">
        <v>1.3983795642852801</v>
      </c>
    </row>
    <row r="54" spans="1:10" x14ac:dyDescent="0.2">
      <c r="A54" s="2" t="s">
        <v>73</v>
      </c>
      <c r="B54" s="84">
        <v>98</v>
      </c>
      <c r="C54" s="81">
        <v>0.29055643081665</v>
      </c>
      <c r="D54" s="81">
        <v>0.44705942273139998</v>
      </c>
      <c r="E54" s="81">
        <v>0.16770957410335499</v>
      </c>
      <c r="F54" s="81">
        <v>7.5491905212402302E-2</v>
      </c>
      <c r="G54" s="81">
        <v>8.8010197505354899E-3</v>
      </c>
      <c r="H54" s="81">
        <v>1.03816529735923E-2</v>
      </c>
      <c r="I54" s="81">
        <v>0</v>
      </c>
      <c r="J54" s="87">
        <v>1.0960665941238401</v>
      </c>
    </row>
    <row r="55" spans="1:10" x14ac:dyDescent="0.2">
      <c r="A55" s="2" t="s">
        <v>74</v>
      </c>
      <c r="B55" s="84">
        <v>96</v>
      </c>
      <c r="C55" s="81">
        <v>0.26684406399726901</v>
      </c>
      <c r="D55" s="81">
        <v>0.25051912665367099</v>
      </c>
      <c r="E55" s="81">
        <v>0.25513690710067699</v>
      </c>
      <c r="F55" s="81">
        <v>7.5232423841953305E-2</v>
      </c>
      <c r="G55" s="81">
        <v>9.0557716786861406E-2</v>
      </c>
      <c r="H55" s="81">
        <v>4.6474792063236202E-2</v>
      </c>
      <c r="I55" s="81">
        <v>1.5234957449138199E-2</v>
      </c>
      <c r="J55" s="87">
        <v>1.68325078487396</v>
      </c>
    </row>
    <row r="56" spans="1:10" x14ac:dyDescent="0.2">
      <c r="A56" s="2" t="s">
        <v>75</v>
      </c>
      <c r="B56" s="84">
        <v>106</v>
      </c>
      <c r="C56" s="81">
        <v>0.11300158500671401</v>
      </c>
      <c r="D56" s="81">
        <v>0.45705580711364702</v>
      </c>
      <c r="E56" s="81">
        <v>0.17043043673038499</v>
      </c>
      <c r="F56" s="81">
        <v>8.7924644351005596E-2</v>
      </c>
      <c r="G56" s="81">
        <v>0.107891082763672</v>
      </c>
      <c r="H56" s="81">
        <v>4.0976289659738499E-2</v>
      </c>
      <c r="I56" s="81">
        <v>2.2720152512192698E-2</v>
      </c>
      <c r="J56" s="87">
        <v>1.8344572782516499</v>
      </c>
    </row>
    <row r="57" spans="1:10" x14ac:dyDescent="0.2">
      <c r="A57" s="2" t="s">
        <v>76</v>
      </c>
      <c r="B57" s="84">
        <v>97</v>
      </c>
      <c r="C57" s="81">
        <v>0.314167320728302</v>
      </c>
      <c r="D57" s="81">
        <v>0.37678214907646201</v>
      </c>
      <c r="E57" s="81">
        <v>0.121398843824863</v>
      </c>
      <c r="F57" s="81">
        <v>0.11780842393636699</v>
      </c>
      <c r="G57" s="81">
        <v>2.3720726370811501E-2</v>
      </c>
      <c r="H57" s="81">
        <v>1.8312163650989501E-2</v>
      </c>
      <c r="I57" s="81">
        <v>2.7810368686914399E-2</v>
      </c>
      <c r="J57" s="87">
        <v>1.3490349054336499</v>
      </c>
    </row>
    <row r="58" spans="1:10" x14ac:dyDescent="0.2">
      <c r="A58" s="2" t="s">
        <v>77</v>
      </c>
      <c r="B58" s="84">
        <v>99</v>
      </c>
      <c r="C58" s="81">
        <v>0.28058254718780501</v>
      </c>
      <c r="D58" s="81">
        <v>0.23759342730045299</v>
      </c>
      <c r="E58" s="81">
        <v>0.20990580320358301</v>
      </c>
      <c r="F58" s="81">
        <v>0.138913154602051</v>
      </c>
      <c r="G58" s="81">
        <v>7.2068497538566603E-2</v>
      </c>
      <c r="H58" s="81">
        <v>2.4632826447486902E-2</v>
      </c>
      <c r="I58" s="81">
        <v>3.6303751170635203E-2</v>
      </c>
      <c r="J58" s="87">
        <v>1.7858964204788199</v>
      </c>
    </row>
    <row r="59" spans="1:10" x14ac:dyDescent="0.2">
      <c r="A59" s="2" t="s">
        <v>78</v>
      </c>
      <c r="B59" s="84">
        <v>93</v>
      </c>
      <c r="C59" s="81">
        <v>0.23085066676139801</v>
      </c>
      <c r="D59" s="81">
        <v>0.35009744763374301</v>
      </c>
      <c r="E59" s="81">
        <v>0.20173417031765001</v>
      </c>
      <c r="F59" s="81">
        <v>7.8289292752742795E-2</v>
      </c>
      <c r="G59" s="81">
        <v>4.6005211770534502E-2</v>
      </c>
      <c r="H59" s="81">
        <v>4.8160992562770802E-2</v>
      </c>
      <c r="I59" s="81">
        <v>4.4862218201160403E-2</v>
      </c>
      <c r="J59" s="87">
        <v>1.7210558652877801</v>
      </c>
    </row>
    <row r="60" spans="1:10" x14ac:dyDescent="0.2">
      <c r="A60" s="2" t="s">
        <v>79</v>
      </c>
      <c r="B60" s="84">
        <v>93</v>
      </c>
      <c r="C60" s="81">
        <v>0.117825292050838</v>
      </c>
      <c r="D60" s="81">
        <v>0.32056114077568099</v>
      </c>
      <c r="E60" s="81">
        <v>0.35838133096694902</v>
      </c>
      <c r="F60" s="81">
        <v>7.6028749346733093E-2</v>
      </c>
      <c r="G60" s="81">
        <v>5.73604851961136E-2</v>
      </c>
      <c r="H60" s="81">
        <v>1.1935623362660399E-2</v>
      </c>
      <c r="I60" s="81">
        <v>5.7907361537218101E-2</v>
      </c>
      <c r="J60" s="87">
        <v>2.0332386493682901</v>
      </c>
    </row>
    <row r="61" spans="1:10" x14ac:dyDescent="0.2">
      <c r="A61" s="2" t="s">
        <v>80</v>
      </c>
      <c r="B61" s="84">
        <v>89</v>
      </c>
      <c r="C61" s="81">
        <v>0.140297621488571</v>
      </c>
      <c r="D61" s="81">
        <v>0.22106711566448201</v>
      </c>
      <c r="E61" s="81">
        <v>0.40953737497329701</v>
      </c>
      <c r="F61" s="81">
        <v>0.124608509242535</v>
      </c>
      <c r="G61" s="81">
        <v>5.5074755102395997E-2</v>
      </c>
      <c r="H61" s="81">
        <v>4.94146235287189E-2</v>
      </c>
      <c r="I61" s="81">
        <v>0</v>
      </c>
      <c r="J61" s="87">
        <v>1.8813395500183101</v>
      </c>
    </row>
    <row r="62" spans="1:10" x14ac:dyDescent="0.2">
      <c r="A62" s="2" t="s">
        <v>81</v>
      </c>
      <c r="B62" s="84">
        <v>119</v>
      </c>
      <c r="C62" s="81">
        <v>0.32328566908836398</v>
      </c>
      <c r="D62" s="81">
        <v>0.37966346740722701</v>
      </c>
      <c r="E62" s="81">
        <v>0.19184087216854101</v>
      </c>
      <c r="F62" s="81">
        <v>1.8148407340049699E-2</v>
      </c>
      <c r="G62" s="81">
        <v>4.8171792179346098E-2</v>
      </c>
      <c r="H62" s="81">
        <v>2.4811323732137701E-2</v>
      </c>
      <c r="I62" s="81">
        <v>1.4078447595238699E-2</v>
      </c>
      <c r="J62" s="87">
        <v>1.2384573221206701</v>
      </c>
    </row>
    <row r="63" spans="1:10" x14ac:dyDescent="0.2">
      <c r="A63" s="2" t="s">
        <v>82</v>
      </c>
      <c r="B63" s="84">
        <v>91</v>
      </c>
      <c r="C63" s="81">
        <v>0.32996696233749401</v>
      </c>
      <c r="D63" s="81">
        <v>0.18847538530826599</v>
      </c>
      <c r="E63" s="81">
        <v>0.258091360330582</v>
      </c>
      <c r="F63" s="81">
        <v>8.6838439106941195E-2</v>
      </c>
      <c r="G63" s="81">
        <v>9.7398504614830003E-2</v>
      </c>
      <c r="H63" s="81">
        <v>2.2541472688317299E-2</v>
      </c>
      <c r="I63" s="81">
        <v>1.6687877476215401E-2</v>
      </c>
      <c r="J63" s="87">
        <v>1.57594347000122</v>
      </c>
    </row>
    <row r="64" spans="1:10" x14ac:dyDescent="0.2">
      <c r="A64" s="2" t="s">
        <v>83</v>
      </c>
      <c r="B64" s="84">
        <v>100</v>
      </c>
      <c r="C64" s="81">
        <v>0.20131909847259499</v>
      </c>
      <c r="D64" s="81">
        <v>0.252112537622452</v>
      </c>
      <c r="E64" s="81">
        <v>0.25373086333274802</v>
      </c>
      <c r="F64" s="81">
        <v>0.134002074599266</v>
      </c>
      <c r="G64" s="81">
        <v>8.7472356855869293E-2</v>
      </c>
      <c r="H64" s="81">
        <v>5.1251295953989001E-2</v>
      </c>
      <c r="I64" s="81">
        <v>2.0111791789531701E-2</v>
      </c>
      <c r="J64" s="87">
        <v>1.9131429195404099</v>
      </c>
    </row>
    <row r="65" spans="1:10" x14ac:dyDescent="0.2">
      <c r="A65" s="2" t="s">
        <v>84</v>
      </c>
      <c r="B65" s="84">
        <v>82</v>
      </c>
      <c r="C65" s="81">
        <v>0.160384505987167</v>
      </c>
      <c r="D65" s="81">
        <v>0.374303549528122</v>
      </c>
      <c r="E65" s="81">
        <v>0.26521658897399902</v>
      </c>
      <c r="F65" s="81">
        <v>3.2782074064016301E-2</v>
      </c>
      <c r="G65" s="81">
        <v>7.0490658283233601E-2</v>
      </c>
      <c r="H65" s="81">
        <v>3.2413162291049999E-2</v>
      </c>
      <c r="I65" s="81">
        <v>6.4409434795379597E-2</v>
      </c>
      <c r="J65" s="87">
        <v>1.8604642152786299</v>
      </c>
    </row>
    <row r="66" spans="1:10" x14ac:dyDescent="0.2">
      <c r="A66" s="2" t="s">
        <v>85</v>
      </c>
      <c r="B66" s="84">
        <v>96</v>
      </c>
      <c r="C66" s="81">
        <v>0.34607735276222201</v>
      </c>
      <c r="D66" s="81">
        <v>0.25980091094970698</v>
      </c>
      <c r="E66" s="81">
        <v>0.202077686786652</v>
      </c>
      <c r="F66" s="81">
        <v>0.100723579525948</v>
      </c>
      <c r="G66" s="81">
        <v>6.1366070061922101E-2</v>
      </c>
      <c r="H66" s="81">
        <v>1.7914777621626899E-2</v>
      </c>
      <c r="I66" s="81">
        <v>1.2039626948535401E-2</v>
      </c>
      <c r="J66" s="87">
        <v>1.3833576440811199</v>
      </c>
    </row>
    <row r="67" spans="1:10" x14ac:dyDescent="0.2">
      <c r="A67" s="2" t="s">
        <v>86</v>
      </c>
      <c r="B67" s="84">
        <v>104</v>
      </c>
      <c r="C67" s="81">
        <v>0.212192237377167</v>
      </c>
      <c r="D67" s="81">
        <v>0.32256165146827698</v>
      </c>
      <c r="E67" s="81">
        <v>0.21069626510143299</v>
      </c>
      <c r="F67" s="81">
        <v>0.108629636466503</v>
      </c>
      <c r="G67" s="81">
        <v>0.10824357718229299</v>
      </c>
      <c r="H67" s="81">
        <v>2.0763866603374499E-2</v>
      </c>
      <c r="I67" s="81">
        <v>1.6912752762436901E-2</v>
      </c>
      <c r="J67" s="87">
        <v>1.7203518152236901</v>
      </c>
    </row>
    <row r="68" spans="1:10" x14ac:dyDescent="0.2">
      <c r="A68" s="2" t="s">
        <v>87</v>
      </c>
      <c r="B68" s="84">
        <v>88</v>
      </c>
      <c r="C68" s="81">
        <v>0.179224953055382</v>
      </c>
      <c r="D68" s="81">
        <v>0.397939532995224</v>
      </c>
      <c r="E68" s="81">
        <v>0.25879958271980302</v>
      </c>
      <c r="F68" s="81">
        <v>6.7010127007961301E-2</v>
      </c>
      <c r="G68" s="81">
        <v>4.04978953301907E-2</v>
      </c>
      <c r="H68" s="81">
        <v>9.2973671853542293E-3</v>
      </c>
      <c r="I68" s="81">
        <v>4.7230534255504601E-2</v>
      </c>
      <c r="J68" s="87">
        <v>1.6745566129684399</v>
      </c>
    </row>
    <row r="69" spans="1:10" x14ac:dyDescent="0.2">
      <c r="A69" s="2" t="s">
        <v>88</v>
      </c>
      <c r="B69" s="84">
        <v>105</v>
      </c>
      <c r="C69" s="81">
        <v>0.319800674915314</v>
      </c>
      <c r="D69" s="81">
        <v>0.340748220682144</v>
      </c>
      <c r="E69" s="81">
        <v>0.22915831208229101</v>
      </c>
      <c r="F69" s="81">
        <v>4.8382509499788298E-2</v>
      </c>
      <c r="G69" s="81">
        <v>1.53780290856957E-2</v>
      </c>
      <c r="H69" s="81">
        <v>2.9945529997348799E-2</v>
      </c>
      <c r="I69" s="81">
        <v>1.6586722806096101E-2</v>
      </c>
      <c r="J69" s="87">
        <v>1.29858922958374</v>
      </c>
    </row>
    <row r="70" spans="1:10" x14ac:dyDescent="0.2">
      <c r="A70" s="2" t="s">
        <v>89</v>
      </c>
      <c r="B70" s="84">
        <v>100</v>
      </c>
      <c r="C70" s="81">
        <v>8.7985955178737599E-2</v>
      </c>
      <c r="D70" s="81">
        <v>0.21902646124362901</v>
      </c>
      <c r="E70" s="81">
        <v>0.36102822422981301</v>
      </c>
      <c r="F70" s="81">
        <v>0.152823105454445</v>
      </c>
      <c r="G70" s="81">
        <v>0.12655465304851499</v>
      </c>
      <c r="H70" s="81">
        <v>3.22346389293671E-2</v>
      </c>
      <c r="I70" s="81">
        <v>2.03469451516867E-2</v>
      </c>
      <c r="J70" s="87">
        <v>2.22598505020142</v>
      </c>
    </row>
    <row r="71" spans="1:10" x14ac:dyDescent="0.2">
      <c r="A71" s="3" t="s">
        <v>90</v>
      </c>
      <c r="B71" s="85">
        <v>79</v>
      </c>
      <c r="C71" s="82">
        <v>0.201685830950737</v>
      </c>
      <c r="D71" s="82">
        <v>0.27926176786422702</v>
      </c>
      <c r="E71" s="82">
        <v>0.24317093193531</v>
      </c>
      <c r="F71" s="82">
        <v>6.7993119359016405E-2</v>
      </c>
      <c r="G71" s="82">
        <v>0.114176720380783</v>
      </c>
      <c r="H71" s="82">
        <v>6.0074307024478898E-2</v>
      </c>
      <c r="I71" s="82">
        <v>3.3637329936027499E-2</v>
      </c>
      <c r="J71" s="88">
        <v>1.9759058952331501</v>
      </c>
    </row>
    <row r="73" spans="1:10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22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92" t="s">
        <v>1</v>
      </c>
      <c r="C6" s="89" t="s">
        <v>1</v>
      </c>
      <c r="D6" s="89" t="s">
        <v>1</v>
      </c>
      <c r="E6" s="89" t="s">
        <v>1</v>
      </c>
      <c r="F6" s="89" t="s">
        <v>1</v>
      </c>
      <c r="G6" s="89" t="s">
        <v>1</v>
      </c>
      <c r="H6" s="89" t="s">
        <v>1</v>
      </c>
      <c r="I6" s="89" t="s">
        <v>1</v>
      </c>
      <c r="J6" s="95" t="s">
        <v>1</v>
      </c>
    </row>
    <row r="7" spans="1:10" x14ac:dyDescent="0.2">
      <c r="A7" s="2" t="s">
        <v>26</v>
      </c>
      <c r="B7" s="93">
        <v>8345</v>
      </c>
      <c r="C7" s="90">
        <v>0.419430822134018</v>
      </c>
      <c r="D7" s="90">
        <v>0.490575551986694</v>
      </c>
      <c r="E7" s="90">
        <v>8.1458590924739796E-2</v>
      </c>
      <c r="F7" s="90">
        <v>5.9373686090111698E-3</v>
      </c>
      <c r="G7" s="90">
        <v>1.61138037219644E-3</v>
      </c>
      <c r="H7" s="90">
        <v>4.4788228115066902E-4</v>
      </c>
      <c r="I7" s="90">
        <v>5.3840072359889702E-4</v>
      </c>
      <c r="J7" s="96">
        <v>0.68472093343734697</v>
      </c>
    </row>
    <row r="8" spans="1:10" x14ac:dyDescent="0.2">
      <c r="A8" s="5" t="s">
        <v>27</v>
      </c>
      <c r="B8" s="92" t="s">
        <v>1</v>
      </c>
      <c r="C8" s="89" t="s">
        <v>1</v>
      </c>
      <c r="D8" s="89" t="s">
        <v>1</v>
      </c>
      <c r="E8" s="89" t="s">
        <v>1</v>
      </c>
      <c r="F8" s="89" t="s">
        <v>1</v>
      </c>
      <c r="G8" s="89" t="s">
        <v>1</v>
      </c>
      <c r="H8" s="89" t="s">
        <v>1</v>
      </c>
      <c r="I8" s="89" t="s">
        <v>1</v>
      </c>
      <c r="J8" s="95" t="s">
        <v>1</v>
      </c>
    </row>
    <row r="9" spans="1:10" x14ac:dyDescent="0.2">
      <c r="A9" s="2" t="s">
        <v>28</v>
      </c>
      <c r="B9" s="93">
        <v>105</v>
      </c>
      <c r="C9" s="90">
        <v>0.70909237861633301</v>
      </c>
      <c r="D9" s="90">
        <v>0.258550405502319</v>
      </c>
      <c r="E9" s="90">
        <v>2.9034579172730401E-2</v>
      </c>
      <c r="F9" s="90">
        <v>0</v>
      </c>
      <c r="G9" s="90">
        <v>3.3226676750928198E-3</v>
      </c>
      <c r="H9" s="90">
        <v>0</v>
      </c>
      <c r="I9" s="90">
        <v>0</v>
      </c>
      <c r="J9" s="96">
        <v>0.329910218715668</v>
      </c>
    </row>
    <row r="10" spans="1:10" x14ac:dyDescent="0.2">
      <c r="A10" s="2" t="s">
        <v>29</v>
      </c>
      <c r="B10" s="93">
        <v>105</v>
      </c>
      <c r="C10" s="90">
        <v>0.55961871147155795</v>
      </c>
      <c r="D10" s="90">
        <v>0.37891060113906899</v>
      </c>
      <c r="E10" s="90">
        <v>5.7606559246778502E-2</v>
      </c>
      <c r="F10" s="90">
        <v>3.8641500286757898E-3</v>
      </c>
      <c r="G10" s="90">
        <v>0</v>
      </c>
      <c r="H10" s="90">
        <v>0</v>
      </c>
      <c r="I10" s="90">
        <v>0</v>
      </c>
      <c r="J10" s="96">
        <v>0.50571614503860496</v>
      </c>
    </row>
    <row r="11" spans="1:10" x14ac:dyDescent="0.2">
      <c r="A11" s="2" t="s">
        <v>30</v>
      </c>
      <c r="B11" s="93">
        <v>126</v>
      </c>
      <c r="C11" s="90">
        <v>0.70999085903167702</v>
      </c>
      <c r="D11" s="90">
        <v>0.27292093634605402</v>
      </c>
      <c r="E11" s="90">
        <v>1.7088213935494399E-2</v>
      </c>
      <c r="F11" s="90">
        <v>0</v>
      </c>
      <c r="G11" s="90">
        <v>0</v>
      </c>
      <c r="H11" s="90">
        <v>0</v>
      </c>
      <c r="I11" s="90">
        <v>0</v>
      </c>
      <c r="J11" s="96">
        <v>0.30709734559059099</v>
      </c>
    </row>
    <row r="12" spans="1:10" x14ac:dyDescent="0.2">
      <c r="A12" s="2" t="s">
        <v>31</v>
      </c>
      <c r="B12" s="93">
        <v>109</v>
      </c>
      <c r="C12" s="90">
        <v>0.50714713335037198</v>
      </c>
      <c r="D12" s="90">
        <v>0.44295108318328902</v>
      </c>
      <c r="E12" s="90">
        <v>4.6344354748725898E-2</v>
      </c>
      <c r="F12" s="90">
        <v>0</v>
      </c>
      <c r="G12" s="90">
        <v>3.5574357025325298E-3</v>
      </c>
      <c r="H12" s="90">
        <v>0</v>
      </c>
      <c r="I12" s="90">
        <v>0</v>
      </c>
      <c r="J12" s="96">
        <v>0.54986953735351596</v>
      </c>
    </row>
    <row r="13" spans="1:10" x14ac:dyDescent="0.2">
      <c r="A13" s="2" t="s">
        <v>32</v>
      </c>
      <c r="B13" s="93">
        <v>109</v>
      </c>
      <c r="C13" s="90">
        <v>0.594252109527588</v>
      </c>
      <c r="D13" s="90">
        <v>0.344023317098618</v>
      </c>
      <c r="E13" s="90">
        <v>5.5318262428045301E-2</v>
      </c>
      <c r="F13" s="90">
        <v>0</v>
      </c>
      <c r="G13" s="90">
        <v>0</v>
      </c>
      <c r="H13" s="90">
        <v>0</v>
      </c>
      <c r="I13" s="90">
        <v>6.4063156023621603E-3</v>
      </c>
      <c r="J13" s="96">
        <v>0.51231670379638705</v>
      </c>
    </row>
    <row r="14" spans="1:10" x14ac:dyDescent="0.2">
      <c r="A14" s="2" t="s">
        <v>33</v>
      </c>
      <c r="B14" s="93">
        <v>97</v>
      </c>
      <c r="C14" s="90">
        <v>0.53043639659881603</v>
      </c>
      <c r="D14" s="90">
        <v>0.41274178028106701</v>
      </c>
      <c r="E14" s="90">
        <v>5.6821845471858999E-2</v>
      </c>
      <c r="F14" s="90">
        <v>0</v>
      </c>
      <c r="G14" s="90">
        <v>0</v>
      </c>
      <c r="H14" s="90">
        <v>0</v>
      </c>
      <c r="I14" s="90">
        <v>0</v>
      </c>
      <c r="J14" s="96">
        <v>0.52638548612594604</v>
      </c>
    </row>
    <row r="15" spans="1:10" x14ac:dyDescent="0.2">
      <c r="A15" s="2" t="s">
        <v>34</v>
      </c>
      <c r="B15" s="93">
        <v>93</v>
      </c>
      <c r="C15" s="90">
        <v>0.44486764073371898</v>
      </c>
      <c r="D15" s="90">
        <v>0.48937058448791498</v>
      </c>
      <c r="E15" s="90">
        <v>6.2937319278716999E-2</v>
      </c>
      <c r="F15" s="90">
        <v>2.8244743589311799E-3</v>
      </c>
      <c r="G15" s="90">
        <v>0</v>
      </c>
      <c r="H15" s="90">
        <v>0</v>
      </c>
      <c r="I15" s="90">
        <v>0</v>
      </c>
      <c r="J15" s="96">
        <v>0.62371861934661899</v>
      </c>
    </row>
    <row r="16" spans="1:10" x14ac:dyDescent="0.2">
      <c r="A16" s="2" t="s">
        <v>35</v>
      </c>
      <c r="B16" s="93">
        <v>105</v>
      </c>
      <c r="C16" s="90">
        <v>0.54604345560073897</v>
      </c>
      <c r="D16" s="90">
        <v>0.34855073690414401</v>
      </c>
      <c r="E16" s="90">
        <v>9.0480312705040006E-2</v>
      </c>
      <c r="F16" s="90">
        <v>4.7181909903883899E-3</v>
      </c>
      <c r="G16" s="90">
        <v>0</v>
      </c>
      <c r="H16" s="90">
        <v>6.6654225811362301E-3</v>
      </c>
      <c r="I16" s="90">
        <v>3.5419103223830501E-3</v>
      </c>
      <c r="J16" s="96">
        <v>0.598244488239288</v>
      </c>
    </row>
    <row r="17" spans="1:10" x14ac:dyDescent="0.2">
      <c r="A17" s="2" t="s">
        <v>36</v>
      </c>
      <c r="B17" s="93">
        <v>77</v>
      </c>
      <c r="C17" s="90">
        <v>0.44554984569549599</v>
      </c>
      <c r="D17" s="90">
        <v>0.46278753876686102</v>
      </c>
      <c r="E17" s="90">
        <v>9.1662615537643405E-2</v>
      </c>
      <c r="F17" s="90">
        <v>0</v>
      </c>
      <c r="G17" s="90">
        <v>0</v>
      </c>
      <c r="H17" s="90">
        <v>0</v>
      </c>
      <c r="I17" s="90">
        <v>0</v>
      </c>
      <c r="J17" s="96">
        <v>0.64611279964446999</v>
      </c>
    </row>
    <row r="18" spans="1:10" x14ac:dyDescent="0.2">
      <c r="A18" s="2" t="s">
        <v>37</v>
      </c>
      <c r="B18" s="93">
        <v>75</v>
      </c>
      <c r="C18" s="90">
        <v>0.43175756931304898</v>
      </c>
      <c r="D18" s="90">
        <v>0.49760577082634</v>
      </c>
      <c r="E18" s="90">
        <v>5.2297882735729197E-2</v>
      </c>
      <c r="F18" s="90">
        <v>1.8338769674301099E-2</v>
      </c>
      <c r="G18" s="90">
        <v>0</v>
      </c>
      <c r="H18" s="90">
        <v>0</v>
      </c>
      <c r="I18" s="90">
        <v>0</v>
      </c>
      <c r="J18" s="96">
        <v>0.65721786022186302</v>
      </c>
    </row>
    <row r="19" spans="1:10" x14ac:dyDescent="0.2">
      <c r="A19" s="2" t="s">
        <v>38</v>
      </c>
      <c r="B19" s="93">
        <v>95</v>
      </c>
      <c r="C19" s="90">
        <v>0.28578794002532998</v>
      </c>
      <c r="D19" s="90">
        <v>0.59753376245498702</v>
      </c>
      <c r="E19" s="90">
        <v>0.103224068880081</v>
      </c>
      <c r="F19" s="90">
        <v>1.3454225845634901E-2</v>
      </c>
      <c r="G19" s="90">
        <v>0</v>
      </c>
      <c r="H19" s="90">
        <v>0</v>
      </c>
      <c r="I19" s="90">
        <v>0</v>
      </c>
      <c r="J19" s="96">
        <v>0.84434455633163497</v>
      </c>
    </row>
    <row r="20" spans="1:10" x14ac:dyDescent="0.2">
      <c r="A20" s="2" t="s">
        <v>39</v>
      </c>
      <c r="B20" s="93">
        <v>99</v>
      </c>
      <c r="C20" s="90">
        <v>0.22588196396827701</v>
      </c>
      <c r="D20" s="90">
        <v>0.59613633155822798</v>
      </c>
      <c r="E20" s="90">
        <v>0.164415538311005</v>
      </c>
      <c r="F20" s="90">
        <v>1.0036189109087001E-2</v>
      </c>
      <c r="G20" s="90">
        <v>3.52999428287148E-3</v>
      </c>
      <c r="H20" s="90">
        <v>0</v>
      </c>
      <c r="I20" s="90">
        <v>0</v>
      </c>
      <c r="J20" s="96">
        <v>0.96919596195220903</v>
      </c>
    </row>
    <row r="21" spans="1:10" x14ac:dyDescent="0.2">
      <c r="A21" s="2" t="s">
        <v>40</v>
      </c>
      <c r="B21" s="93">
        <v>83</v>
      </c>
      <c r="C21" s="90">
        <v>0.17824606597423601</v>
      </c>
      <c r="D21" s="90">
        <v>0.472656160593033</v>
      </c>
      <c r="E21" s="90">
        <v>0.28119081258773798</v>
      </c>
      <c r="F21" s="90">
        <v>5.8686405420303303E-2</v>
      </c>
      <c r="G21" s="90">
        <v>0</v>
      </c>
      <c r="H21" s="90">
        <v>9.2205647379159893E-3</v>
      </c>
      <c r="I21" s="90">
        <v>0</v>
      </c>
      <c r="J21" s="96">
        <v>1.2571997642517101</v>
      </c>
    </row>
    <row r="22" spans="1:10" x14ac:dyDescent="0.2">
      <c r="A22" s="2" t="s">
        <v>41</v>
      </c>
      <c r="B22" s="93">
        <v>103</v>
      </c>
      <c r="C22" s="90">
        <v>0.57241344451904297</v>
      </c>
      <c r="D22" s="90">
        <v>0.41058138012885997</v>
      </c>
      <c r="E22" s="90">
        <v>6.9486424326896702E-3</v>
      </c>
      <c r="F22" s="90">
        <v>1.00565580651164E-2</v>
      </c>
      <c r="G22" s="90">
        <v>0</v>
      </c>
      <c r="H22" s="90">
        <v>0</v>
      </c>
      <c r="I22" s="90">
        <v>0</v>
      </c>
      <c r="J22" s="96">
        <v>0.45464834570884699</v>
      </c>
    </row>
    <row r="23" spans="1:10" x14ac:dyDescent="0.2">
      <c r="A23" s="2" t="s">
        <v>42</v>
      </c>
      <c r="B23" s="93">
        <v>102</v>
      </c>
      <c r="C23" s="90">
        <v>0.60016882419586204</v>
      </c>
      <c r="D23" s="90">
        <v>0.37295448780059798</v>
      </c>
      <c r="E23" s="90">
        <v>2.6876710355281799E-2</v>
      </c>
      <c r="F23" s="90">
        <v>0</v>
      </c>
      <c r="G23" s="90">
        <v>0</v>
      </c>
      <c r="H23" s="90">
        <v>0</v>
      </c>
      <c r="I23" s="90">
        <v>0</v>
      </c>
      <c r="J23" s="96">
        <v>0.426707923412323</v>
      </c>
    </row>
    <row r="24" spans="1:10" x14ac:dyDescent="0.2">
      <c r="A24" s="2" t="s">
        <v>43</v>
      </c>
      <c r="B24" s="93">
        <v>102</v>
      </c>
      <c r="C24" s="90">
        <v>0.54417622089385997</v>
      </c>
      <c r="D24" s="90">
        <v>0.44003289937973</v>
      </c>
      <c r="E24" s="90">
        <v>1.5790900215506599E-2</v>
      </c>
      <c r="F24" s="90">
        <v>0</v>
      </c>
      <c r="G24" s="90">
        <v>0</v>
      </c>
      <c r="H24" s="90">
        <v>0</v>
      </c>
      <c r="I24" s="90">
        <v>0</v>
      </c>
      <c r="J24" s="96">
        <v>0.47161468863487199</v>
      </c>
    </row>
    <row r="25" spans="1:10" x14ac:dyDescent="0.2">
      <c r="A25" s="2" t="s">
        <v>44</v>
      </c>
      <c r="B25" s="93">
        <v>100</v>
      </c>
      <c r="C25" s="90">
        <v>0.317173421382904</v>
      </c>
      <c r="D25" s="90">
        <v>0.58432173728942904</v>
      </c>
      <c r="E25" s="90">
        <v>9.8504863679408999E-2</v>
      </c>
      <c r="F25" s="90">
        <v>0</v>
      </c>
      <c r="G25" s="90">
        <v>0</v>
      </c>
      <c r="H25" s="90">
        <v>0</v>
      </c>
      <c r="I25" s="90">
        <v>0</v>
      </c>
      <c r="J25" s="96">
        <v>0.78133147954940796</v>
      </c>
    </row>
    <row r="26" spans="1:10" x14ac:dyDescent="0.2">
      <c r="A26" s="2" t="s">
        <v>45</v>
      </c>
      <c r="B26" s="93">
        <v>88</v>
      </c>
      <c r="C26" s="90">
        <v>0.42973273992538502</v>
      </c>
      <c r="D26" s="90">
        <v>0.43688184022903398</v>
      </c>
      <c r="E26" s="90">
        <v>0.133385449647903</v>
      </c>
      <c r="F26" s="90">
        <v>0</v>
      </c>
      <c r="G26" s="90">
        <v>0</v>
      </c>
      <c r="H26" s="90">
        <v>0</v>
      </c>
      <c r="I26" s="90">
        <v>0</v>
      </c>
      <c r="J26" s="96">
        <v>0.70365273952484098</v>
      </c>
    </row>
    <row r="27" spans="1:10" x14ac:dyDescent="0.2">
      <c r="A27" s="2" t="s">
        <v>46</v>
      </c>
      <c r="B27" s="93">
        <v>91</v>
      </c>
      <c r="C27" s="90">
        <v>0.20100593566894501</v>
      </c>
      <c r="D27" s="90">
        <v>0.61855453252792403</v>
      </c>
      <c r="E27" s="90">
        <v>0.16942861676216101</v>
      </c>
      <c r="F27" s="90">
        <v>1.1010888963937799E-2</v>
      </c>
      <c r="G27" s="90">
        <v>0</v>
      </c>
      <c r="H27" s="90">
        <v>0</v>
      </c>
      <c r="I27" s="90">
        <v>0</v>
      </c>
      <c r="J27" s="96">
        <v>0.99044448137283303</v>
      </c>
    </row>
    <row r="28" spans="1:10" x14ac:dyDescent="0.2">
      <c r="A28" s="2" t="s">
        <v>47</v>
      </c>
      <c r="B28" s="93">
        <v>106</v>
      </c>
      <c r="C28" s="90">
        <v>0.101507805287838</v>
      </c>
      <c r="D28" s="90">
        <v>0.632213115692139</v>
      </c>
      <c r="E28" s="90">
        <v>0.20730431377887701</v>
      </c>
      <c r="F28" s="90">
        <v>5.32444380223751E-2</v>
      </c>
      <c r="G28" s="90">
        <v>5.7303439825773196E-3</v>
      </c>
      <c r="H28" s="90">
        <v>0</v>
      </c>
      <c r="I28" s="90">
        <v>0</v>
      </c>
      <c r="J28" s="96">
        <v>1.22947645187378</v>
      </c>
    </row>
    <row r="29" spans="1:10" x14ac:dyDescent="0.2">
      <c r="A29" s="2" t="s">
        <v>48</v>
      </c>
      <c r="B29" s="93">
        <v>97</v>
      </c>
      <c r="C29" s="90">
        <v>0.28414011001586897</v>
      </c>
      <c r="D29" s="90">
        <v>0.5456902384758</v>
      </c>
      <c r="E29" s="90">
        <v>0.154228299856186</v>
      </c>
      <c r="F29" s="90">
        <v>1.5941336750984199E-2</v>
      </c>
      <c r="G29" s="90">
        <v>0</v>
      </c>
      <c r="H29" s="90">
        <v>0</v>
      </c>
      <c r="I29" s="90">
        <v>0</v>
      </c>
      <c r="J29" s="96">
        <v>0.90197086334228505</v>
      </c>
    </row>
    <row r="30" spans="1:10" x14ac:dyDescent="0.2">
      <c r="A30" s="2" t="s">
        <v>49</v>
      </c>
      <c r="B30" s="93">
        <v>92</v>
      </c>
      <c r="C30" s="90">
        <v>0.10271055251359899</v>
      </c>
      <c r="D30" s="90">
        <v>0.53104490041732799</v>
      </c>
      <c r="E30" s="90">
        <v>0.317681014537811</v>
      </c>
      <c r="F30" s="90">
        <v>4.0769875049591099E-2</v>
      </c>
      <c r="G30" s="90">
        <v>0</v>
      </c>
      <c r="H30" s="90">
        <v>0</v>
      </c>
      <c r="I30" s="90">
        <v>7.7936658635735503E-3</v>
      </c>
      <c r="J30" s="96">
        <v>1.3354785442352299</v>
      </c>
    </row>
    <row r="31" spans="1:10" x14ac:dyDescent="0.2">
      <c r="A31" s="2" t="s">
        <v>50</v>
      </c>
      <c r="B31" s="93">
        <v>83</v>
      </c>
      <c r="C31" s="90">
        <v>8.5991859436035198E-2</v>
      </c>
      <c r="D31" s="90">
        <v>0.43901163339614901</v>
      </c>
      <c r="E31" s="90">
        <v>0.45052424073219299</v>
      </c>
      <c r="F31" s="90">
        <v>1.6529703512787802E-2</v>
      </c>
      <c r="G31" s="90">
        <v>0</v>
      </c>
      <c r="H31" s="90">
        <v>0</v>
      </c>
      <c r="I31" s="90">
        <v>7.9425638541579194E-3</v>
      </c>
      <c r="J31" s="96">
        <v>1.46113228797913</v>
      </c>
    </row>
    <row r="32" spans="1:10" x14ac:dyDescent="0.2">
      <c r="A32" s="2" t="s">
        <v>51</v>
      </c>
      <c r="B32" s="93">
        <v>104</v>
      </c>
      <c r="C32" s="90">
        <v>0.46730008721351601</v>
      </c>
      <c r="D32" s="90">
        <v>0.45058131217956499</v>
      </c>
      <c r="E32" s="90">
        <v>7.9236075282096904E-2</v>
      </c>
      <c r="F32" s="90">
        <v>0</v>
      </c>
      <c r="G32" s="90">
        <v>0</v>
      </c>
      <c r="H32" s="90">
        <v>2.8825174085795901E-3</v>
      </c>
      <c r="I32" s="90">
        <v>0</v>
      </c>
      <c r="J32" s="96">
        <v>0.62346607446670499</v>
      </c>
    </row>
    <row r="33" spans="1:10" x14ac:dyDescent="0.2">
      <c r="A33" s="2" t="s">
        <v>52</v>
      </c>
      <c r="B33" s="93">
        <v>95</v>
      </c>
      <c r="C33" s="90">
        <v>0.39603996276855502</v>
      </c>
      <c r="D33" s="90">
        <v>0.52257436513900801</v>
      </c>
      <c r="E33" s="90">
        <v>6.2913574278354603E-2</v>
      </c>
      <c r="F33" s="90">
        <v>6.51284260675311E-3</v>
      </c>
      <c r="G33" s="90">
        <v>1.1959261260926699E-2</v>
      </c>
      <c r="H33" s="90">
        <v>0</v>
      </c>
      <c r="I33" s="90">
        <v>0</v>
      </c>
      <c r="J33" s="96">
        <v>0.71577709913253795</v>
      </c>
    </row>
    <row r="34" spans="1:10" x14ac:dyDescent="0.2">
      <c r="A34" s="2" t="s">
        <v>53</v>
      </c>
      <c r="B34" s="93">
        <v>98</v>
      </c>
      <c r="C34" s="90">
        <v>0.264348745346069</v>
      </c>
      <c r="D34" s="90">
        <v>0.546400606632233</v>
      </c>
      <c r="E34" s="90">
        <v>0.176135793328285</v>
      </c>
      <c r="F34" s="90">
        <v>1.3114853762090199E-2</v>
      </c>
      <c r="G34" s="90">
        <v>0</v>
      </c>
      <c r="H34" s="90">
        <v>0</v>
      </c>
      <c r="I34" s="90">
        <v>0</v>
      </c>
      <c r="J34" s="96">
        <v>0.93801677227020297</v>
      </c>
    </row>
    <row r="35" spans="1:10" x14ac:dyDescent="0.2">
      <c r="A35" s="2" t="s">
        <v>54</v>
      </c>
      <c r="B35" s="93">
        <v>107</v>
      </c>
      <c r="C35" s="90">
        <v>0.196871563792229</v>
      </c>
      <c r="D35" s="90">
        <v>0.56249421834945701</v>
      </c>
      <c r="E35" s="90">
        <v>0.21332876384258301</v>
      </c>
      <c r="F35" s="90">
        <v>4.95853973552585E-3</v>
      </c>
      <c r="G35" s="90">
        <v>2.23469380289316E-2</v>
      </c>
      <c r="H35" s="90">
        <v>0</v>
      </c>
      <c r="I35" s="90">
        <v>0</v>
      </c>
      <c r="J35" s="96">
        <v>1.0934151411056501</v>
      </c>
    </row>
    <row r="36" spans="1:10" x14ac:dyDescent="0.2">
      <c r="A36" s="2" t="s">
        <v>55</v>
      </c>
      <c r="B36" s="93">
        <v>86</v>
      </c>
      <c r="C36" s="90">
        <v>0.24598602950573001</v>
      </c>
      <c r="D36" s="90">
        <v>0.59787738323211703</v>
      </c>
      <c r="E36" s="90">
        <v>0.13683755695819899</v>
      </c>
      <c r="F36" s="90">
        <v>1.3296990655362601E-2</v>
      </c>
      <c r="G36" s="90">
        <v>6.0020820237696197E-3</v>
      </c>
      <c r="H36" s="90">
        <v>0</v>
      </c>
      <c r="I36" s="90">
        <v>0</v>
      </c>
      <c r="J36" s="96">
        <v>0.93545174598693803</v>
      </c>
    </row>
    <row r="37" spans="1:10" x14ac:dyDescent="0.2">
      <c r="A37" s="2" t="s">
        <v>56</v>
      </c>
      <c r="B37" s="93">
        <v>91</v>
      </c>
      <c r="C37" s="90">
        <v>0.10927807539701501</v>
      </c>
      <c r="D37" s="90">
        <v>0.611996650695801</v>
      </c>
      <c r="E37" s="90">
        <v>0.23741318285465199</v>
      </c>
      <c r="F37" s="90">
        <v>4.1312083601951599E-2</v>
      </c>
      <c r="G37" s="90">
        <v>0</v>
      </c>
      <c r="H37" s="90">
        <v>0</v>
      </c>
      <c r="I37" s="90">
        <v>0</v>
      </c>
      <c r="J37" s="96">
        <v>1.21075928211212</v>
      </c>
    </row>
    <row r="38" spans="1:10" x14ac:dyDescent="0.2">
      <c r="A38" s="2" t="s">
        <v>57</v>
      </c>
      <c r="B38" s="93">
        <v>104</v>
      </c>
      <c r="C38" s="90">
        <v>0.58785665035247803</v>
      </c>
      <c r="D38" s="90">
        <v>0.362398952245712</v>
      </c>
      <c r="E38" s="90">
        <v>3.69903855025768E-2</v>
      </c>
      <c r="F38" s="90">
        <v>7.29735009372234E-3</v>
      </c>
      <c r="G38" s="90">
        <v>5.4566478356719E-3</v>
      </c>
      <c r="H38" s="90">
        <v>0</v>
      </c>
      <c r="I38" s="90">
        <v>0</v>
      </c>
      <c r="J38" s="96">
        <v>0.480098366737366</v>
      </c>
    </row>
    <row r="39" spans="1:10" x14ac:dyDescent="0.2">
      <c r="A39" s="2" t="s">
        <v>58</v>
      </c>
      <c r="B39" s="93">
        <v>102</v>
      </c>
      <c r="C39" s="90">
        <v>0.35100087523460399</v>
      </c>
      <c r="D39" s="90">
        <v>0.59350341558456399</v>
      </c>
      <c r="E39" s="90">
        <v>5.06405457854271E-2</v>
      </c>
      <c r="F39" s="90">
        <v>4.8551955260336399E-3</v>
      </c>
      <c r="G39" s="90">
        <v>0</v>
      </c>
      <c r="H39" s="90">
        <v>0</v>
      </c>
      <c r="I39" s="90">
        <v>0</v>
      </c>
      <c r="J39" s="96">
        <v>0.70935004949569702</v>
      </c>
    </row>
    <row r="40" spans="1:10" x14ac:dyDescent="0.2">
      <c r="A40" s="2" t="s">
        <v>59</v>
      </c>
      <c r="B40" s="93">
        <v>103</v>
      </c>
      <c r="C40" s="90">
        <v>0.36901119351387002</v>
      </c>
      <c r="D40" s="90">
        <v>0.54949814081192005</v>
      </c>
      <c r="E40" s="90">
        <v>7.8311249613761902E-2</v>
      </c>
      <c r="F40" s="90">
        <v>3.1794048845768001E-3</v>
      </c>
      <c r="G40" s="90">
        <v>0</v>
      </c>
      <c r="H40" s="90">
        <v>0</v>
      </c>
      <c r="I40" s="90">
        <v>0</v>
      </c>
      <c r="J40" s="96">
        <v>0.71565884351730302</v>
      </c>
    </row>
    <row r="41" spans="1:10" x14ac:dyDescent="0.2">
      <c r="A41" s="2" t="s">
        <v>60</v>
      </c>
      <c r="B41" s="93">
        <v>98</v>
      </c>
      <c r="C41" s="90">
        <v>0.39620509743690502</v>
      </c>
      <c r="D41" s="90">
        <v>0.49082326889038103</v>
      </c>
      <c r="E41" s="90">
        <v>0.112971641123295</v>
      </c>
      <c r="F41" s="90">
        <v>0</v>
      </c>
      <c r="G41" s="90">
        <v>0</v>
      </c>
      <c r="H41" s="90">
        <v>0</v>
      </c>
      <c r="I41" s="90">
        <v>0</v>
      </c>
      <c r="J41" s="96">
        <v>0.71676653623580899</v>
      </c>
    </row>
    <row r="42" spans="1:10" x14ac:dyDescent="0.2">
      <c r="A42" s="2" t="s">
        <v>61</v>
      </c>
      <c r="B42" s="93">
        <v>102</v>
      </c>
      <c r="C42" s="90">
        <v>0.235605999827385</v>
      </c>
      <c r="D42" s="90">
        <v>0.55018681287765503</v>
      </c>
      <c r="E42" s="90">
        <v>0.20651225745677901</v>
      </c>
      <c r="F42" s="90">
        <v>7.6949233189225197E-3</v>
      </c>
      <c r="G42" s="90">
        <v>0</v>
      </c>
      <c r="H42" s="90">
        <v>0</v>
      </c>
      <c r="I42" s="90">
        <v>0</v>
      </c>
      <c r="J42" s="96">
        <v>0.98629611730575595</v>
      </c>
    </row>
    <row r="43" spans="1:10" x14ac:dyDescent="0.2">
      <c r="A43" s="2" t="s">
        <v>62</v>
      </c>
      <c r="B43" s="93">
        <v>92</v>
      </c>
      <c r="C43" s="90">
        <v>0.426746696233749</v>
      </c>
      <c r="D43" s="90">
        <v>0.53344374895095803</v>
      </c>
      <c r="E43" s="90">
        <v>3.9809543639421498E-2</v>
      </c>
      <c r="F43" s="90">
        <v>0</v>
      </c>
      <c r="G43" s="90">
        <v>0</v>
      </c>
      <c r="H43" s="90">
        <v>0</v>
      </c>
      <c r="I43" s="90">
        <v>0</v>
      </c>
      <c r="J43" s="96">
        <v>0.61306285858154297</v>
      </c>
    </row>
    <row r="44" spans="1:10" x14ac:dyDescent="0.2">
      <c r="A44" s="2" t="s">
        <v>63</v>
      </c>
      <c r="B44" s="93">
        <v>96</v>
      </c>
      <c r="C44" s="90">
        <v>0.45988246798515298</v>
      </c>
      <c r="D44" s="90">
        <v>0.48017016053199801</v>
      </c>
      <c r="E44" s="90">
        <v>5.4012730717658997E-2</v>
      </c>
      <c r="F44" s="90">
        <v>2.6529284659773098E-3</v>
      </c>
      <c r="G44" s="90">
        <v>0</v>
      </c>
      <c r="H44" s="90">
        <v>3.2817237079143498E-3</v>
      </c>
      <c r="I44" s="90">
        <v>0</v>
      </c>
      <c r="J44" s="96">
        <v>0.61256301403045699</v>
      </c>
    </row>
    <row r="45" spans="1:10" x14ac:dyDescent="0.2">
      <c r="A45" s="2" t="s">
        <v>64</v>
      </c>
      <c r="B45" s="93">
        <v>99</v>
      </c>
      <c r="C45" s="90">
        <v>0.52934002876281705</v>
      </c>
      <c r="D45" s="90">
        <v>0.39838358759880099</v>
      </c>
      <c r="E45" s="90">
        <v>7.2276376187801403E-2</v>
      </c>
      <c r="F45" s="90">
        <v>0</v>
      </c>
      <c r="G45" s="90">
        <v>0</v>
      </c>
      <c r="H45" s="90">
        <v>0</v>
      </c>
      <c r="I45" s="90">
        <v>0</v>
      </c>
      <c r="J45" s="96">
        <v>0.54293632507324197</v>
      </c>
    </row>
    <row r="46" spans="1:10" x14ac:dyDescent="0.2">
      <c r="A46" s="2" t="s">
        <v>65</v>
      </c>
      <c r="B46" s="93">
        <v>102</v>
      </c>
      <c r="C46" s="90">
        <v>0.44364696741104098</v>
      </c>
      <c r="D46" s="90">
        <v>0.457957923412323</v>
      </c>
      <c r="E46" s="90">
        <v>9.3526363372802707E-2</v>
      </c>
      <c r="F46" s="90">
        <v>4.8687472008168697E-3</v>
      </c>
      <c r="G46" s="90">
        <v>0</v>
      </c>
      <c r="H46" s="90">
        <v>0</v>
      </c>
      <c r="I46" s="90">
        <v>0</v>
      </c>
      <c r="J46" s="96">
        <v>0.65961688756942705</v>
      </c>
    </row>
    <row r="47" spans="1:10" x14ac:dyDescent="0.2">
      <c r="A47" s="2" t="s">
        <v>66</v>
      </c>
      <c r="B47" s="93">
        <v>104</v>
      </c>
      <c r="C47" s="90">
        <v>0.15670585632324199</v>
      </c>
      <c r="D47" s="90">
        <v>0.58491909503936801</v>
      </c>
      <c r="E47" s="90">
        <v>0.23517836630344399</v>
      </c>
      <c r="F47" s="90">
        <v>9.8667088896036096E-3</v>
      </c>
      <c r="G47" s="90">
        <v>1.33299576118588E-2</v>
      </c>
      <c r="H47" s="90">
        <v>0</v>
      </c>
      <c r="I47" s="90">
        <v>0</v>
      </c>
      <c r="J47" s="96">
        <v>1.13819575309753</v>
      </c>
    </row>
    <row r="48" spans="1:10" x14ac:dyDescent="0.2">
      <c r="A48" s="2" t="s">
        <v>67</v>
      </c>
      <c r="B48" s="93">
        <v>92</v>
      </c>
      <c r="C48" s="90">
        <v>0.15676139295101199</v>
      </c>
      <c r="D48" s="90">
        <v>0.51203393936157204</v>
      </c>
      <c r="E48" s="90">
        <v>0.29959288239479098</v>
      </c>
      <c r="F48" s="90">
        <v>1.8412044271826699E-2</v>
      </c>
      <c r="G48" s="90">
        <v>1.3199774548411401E-2</v>
      </c>
      <c r="H48" s="90">
        <v>0</v>
      </c>
      <c r="I48" s="90">
        <v>0</v>
      </c>
      <c r="J48" s="96">
        <v>1.21925485134125</v>
      </c>
    </row>
    <row r="49" spans="1:10" x14ac:dyDescent="0.2">
      <c r="A49" s="2" t="s">
        <v>68</v>
      </c>
      <c r="B49" s="93">
        <v>90</v>
      </c>
      <c r="C49" s="90">
        <v>0.30217996239662198</v>
      </c>
      <c r="D49" s="90">
        <v>0.54922378063201904</v>
      </c>
      <c r="E49" s="90">
        <v>0.137164652347565</v>
      </c>
      <c r="F49" s="90">
        <v>1.14316213876009E-2</v>
      </c>
      <c r="G49" s="90">
        <v>0</v>
      </c>
      <c r="H49" s="90">
        <v>0</v>
      </c>
      <c r="I49" s="90">
        <v>0</v>
      </c>
      <c r="J49" s="96">
        <v>0.85784792900085405</v>
      </c>
    </row>
    <row r="50" spans="1:10" x14ac:dyDescent="0.2">
      <c r="A50" s="2" t="s">
        <v>69</v>
      </c>
      <c r="B50" s="93">
        <v>65</v>
      </c>
      <c r="C50" s="90">
        <v>0.482919842004776</v>
      </c>
      <c r="D50" s="90">
        <v>0.49028450250625599</v>
      </c>
      <c r="E50" s="90">
        <v>2.6795649901032399E-2</v>
      </c>
      <c r="F50" s="90">
        <v>0</v>
      </c>
      <c r="G50" s="90">
        <v>0</v>
      </c>
      <c r="H50" s="90">
        <v>0</v>
      </c>
      <c r="I50" s="90">
        <v>0</v>
      </c>
      <c r="J50" s="96">
        <v>0.54387581348419201</v>
      </c>
    </row>
    <row r="51" spans="1:10" x14ac:dyDescent="0.2">
      <c r="A51" s="2" t="s">
        <v>70</v>
      </c>
      <c r="B51" s="93">
        <v>103</v>
      </c>
      <c r="C51" s="90">
        <v>0.36450165510177601</v>
      </c>
      <c r="D51" s="90">
        <v>0.57747703790664695</v>
      </c>
      <c r="E51" s="90">
        <v>4.48197908699512E-2</v>
      </c>
      <c r="F51" s="90">
        <v>1.32015282288194E-2</v>
      </c>
      <c r="G51" s="90">
        <v>0</v>
      </c>
      <c r="H51" s="90">
        <v>0</v>
      </c>
      <c r="I51" s="90">
        <v>0</v>
      </c>
      <c r="J51" s="96">
        <v>0.70672118663787797</v>
      </c>
    </row>
    <row r="52" spans="1:10" x14ac:dyDescent="0.2">
      <c r="A52" s="2" t="s">
        <v>71</v>
      </c>
      <c r="B52" s="93">
        <v>83</v>
      </c>
      <c r="C52" s="90">
        <v>0.20732593536377</v>
      </c>
      <c r="D52" s="90">
        <v>0.52271234989166304</v>
      </c>
      <c r="E52" s="90">
        <v>0.26996174454688998</v>
      </c>
      <c r="F52" s="90">
        <v>0</v>
      </c>
      <c r="G52" s="90">
        <v>0</v>
      </c>
      <c r="H52" s="90">
        <v>0</v>
      </c>
      <c r="I52" s="90">
        <v>0</v>
      </c>
      <c r="J52" s="96">
        <v>1.0626357793807999</v>
      </c>
    </row>
    <row r="53" spans="1:10" x14ac:dyDescent="0.2">
      <c r="A53" s="2" t="s">
        <v>72</v>
      </c>
      <c r="B53" s="93">
        <v>97</v>
      </c>
      <c r="C53" s="90">
        <v>0.34674611687660201</v>
      </c>
      <c r="D53" s="90">
        <v>0.430515736341476</v>
      </c>
      <c r="E53" s="90">
        <v>0.19122938811779</v>
      </c>
      <c r="F53" s="90">
        <v>0</v>
      </c>
      <c r="G53" s="90">
        <v>0</v>
      </c>
      <c r="H53" s="90">
        <v>0</v>
      </c>
      <c r="I53" s="90">
        <v>3.1508743762969998E-2</v>
      </c>
      <c r="J53" s="96">
        <v>1.09655320644379</v>
      </c>
    </row>
    <row r="54" spans="1:10" x14ac:dyDescent="0.2">
      <c r="A54" s="2" t="s">
        <v>73</v>
      </c>
      <c r="B54" s="93">
        <v>98</v>
      </c>
      <c r="C54" s="90">
        <v>0.40888127684593201</v>
      </c>
      <c r="D54" s="90">
        <v>0.547282874584198</v>
      </c>
      <c r="E54" s="90">
        <v>3.89020442962646E-2</v>
      </c>
      <c r="F54" s="90">
        <v>4.9338107928633699E-3</v>
      </c>
      <c r="G54" s="90">
        <v>0</v>
      </c>
      <c r="H54" s="90">
        <v>0</v>
      </c>
      <c r="I54" s="90">
        <v>0</v>
      </c>
      <c r="J54" s="96">
        <v>0.63988840579986594</v>
      </c>
    </row>
    <row r="55" spans="1:10" x14ac:dyDescent="0.2">
      <c r="A55" s="2" t="s">
        <v>74</v>
      </c>
      <c r="B55" s="93">
        <v>96</v>
      </c>
      <c r="C55" s="90">
        <v>0.19910895824432401</v>
      </c>
      <c r="D55" s="90">
        <v>0.52252262830734297</v>
      </c>
      <c r="E55" s="90">
        <v>0.25617817044258101</v>
      </c>
      <c r="F55" s="90">
        <v>1.77012644708157E-2</v>
      </c>
      <c r="G55" s="90">
        <v>4.4889790005981896E-3</v>
      </c>
      <c r="H55" s="90">
        <v>0</v>
      </c>
      <c r="I55" s="90">
        <v>0</v>
      </c>
      <c r="J55" s="96">
        <v>1.1059386730194101</v>
      </c>
    </row>
    <row r="56" spans="1:10" x14ac:dyDescent="0.2">
      <c r="A56" s="2" t="s">
        <v>75</v>
      </c>
      <c r="B56" s="93">
        <v>106</v>
      </c>
      <c r="C56" s="90">
        <v>0.58035689592361495</v>
      </c>
      <c r="D56" s="90">
        <v>0.41418266296386702</v>
      </c>
      <c r="E56" s="90">
        <v>5.4604215547442402E-3</v>
      </c>
      <c r="F56" s="90">
        <v>0</v>
      </c>
      <c r="G56" s="90">
        <v>0</v>
      </c>
      <c r="H56" s="90">
        <v>0</v>
      </c>
      <c r="I56" s="90">
        <v>0</v>
      </c>
      <c r="J56" s="96">
        <v>0.42510351538658098</v>
      </c>
    </row>
    <row r="57" spans="1:10" x14ac:dyDescent="0.2">
      <c r="A57" s="2" t="s">
        <v>76</v>
      </c>
      <c r="B57" s="93">
        <v>97</v>
      </c>
      <c r="C57" s="90">
        <v>0.54538381099700906</v>
      </c>
      <c r="D57" s="90">
        <v>0.378958910703659</v>
      </c>
      <c r="E57" s="90">
        <v>7.5657255947589902E-2</v>
      </c>
      <c r="F57" s="90">
        <v>0</v>
      </c>
      <c r="G57" s="90">
        <v>0</v>
      </c>
      <c r="H57" s="90">
        <v>0</v>
      </c>
      <c r="I57" s="90">
        <v>0</v>
      </c>
      <c r="J57" s="96">
        <v>0.5302734375</v>
      </c>
    </row>
    <row r="58" spans="1:10" x14ac:dyDescent="0.2">
      <c r="A58" s="2" t="s">
        <v>77</v>
      </c>
      <c r="B58" s="93">
        <v>99</v>
      </c>
      <c r="C58" s="90">
        <v>0.42278614640235901</v>
      </c>
      <c r="D58" s="90">
        <v>0.46851611137390098</v>
      </c>
      <c r="E58" s="90">
        <v>8.5754871368408203E-2</v>
      </c>
      <c r="F58" s="90">
        <v>0</v>
      </c>
      <c r="G58" s="90">
        <v>2.29428764432669E-2</v>
      </c>
      <c r="H58" s="90">
        <v>0</v>
      </c>
      <c r="I58" s="90">
        <v>0</v>
      </c>
      <c r="J58" s="96">
        <v>0.73179739713668801</v>
      </c>
    </row>
    <row r="59" spans="1:10" x14ac:dyDescent="0.2">
      <c r="A59" s="2" t="s">
        <v>78</v>
      </c>
      <c r="B59" s="93">
        <v>93</v>
      </c>
      <c r="C59" s="90">
        <v>0.42240810394287098</v>
      </c>
      <c r="D59" s="90">
        <v>0.52034932374954201</v>
      </c>
      <c r="E59" s="90">
        <v>4.9637246876954998E-2</v>
      </c>
      <c r="F59" s="90">
        <v>0</v>
      </c>
      <c r="G59" s="90">
        <v>7.6053030788898503E-3</v>
      </c>
      <c r="H59" s="90">
        <v>0</v>
      </c>
      <c r="I59" s="90">
        <v>0</v>
      </c>
      <c r="J59" s="96">
        <v>0.65004503726959195</v>
      </c>
    </row>
    <row r="60" spans="1:10" x14ac:dyDescent="0.2">
      <c r="A60" s="2" t="s">
        <v>79</v>
      </c>
      <c r="B60" s="93">
        <v>93</v>
      </c>
      <c r="C60" s="90">
        <v>0.22128388285636899</v>
      </c>
      <c r="D60" s="90">
        <v>0.61573970317840598</v>
      </c>
      <c r="E60" s="90">
        <v>0.141979590058327</v>
      </c>
      <c r="F60" s="90">
        <v>7.9065309837460501E-3</v>
      </c>
      <c r="G60" s="90">
        <v>1.30902724340558E-2</v>
      </c>
      <c r="H60" s="90">
        <v>0</v>
      </c>
      <c r="I60" s="90">
        <v>0</v>
      </c>
      <c r="J60" s="96">
        <v>0.97577959299087502</v>
      </c>
    </row>
    <row r="61" spans="1:10" x14ac:dyDescent="0.2">
      <c r="A61" s="2" t="s">
        <v>80</v>
      </c>
      <c r="B61" s="93">
        <v>89</v>
      </c>
      <c r="C61" s="90">
        <v>9.3751698732376099E-2</v>
      </c>
      <c r="D61" s="90">
        <v>0.66001117229461703</v>
      </c>
      <c r="E61" s="90">
        <v>0.22036483883857699</v>
      </c>
      <c r="F61" s="90">
        <v>2.17760670930147E-2</v>
      </c>
      <c r="G61" s="90">
        <v>4.0962235070765001E-3</v>
      </c>
      <c r="H61" s="90">
        <v>0</v>
      </c>
      <c r="I61" s="90">
        <v>0</v>
      </c>
      <c r="J61" s="96">
        <v>1.1824539899826001</v>
      </c>
    </row>
    <row r="62" spans="1:10" x14ac:dyDescent="0.2">
      <c r="A62" s="2" t="s">
        <v>81</v>
      </c>
      <c r="B62" s="93">
        <v>119</v>
      </c>
      <c r="C62" s="90">
        <v>0.35892674326896701</v>
      </c>
      <c r="D62" s="90">
        <v>0.54123377799987804</v>
      </c>
      <c r="E62" s="90">
        <v>9.9839493632316603E-2</v>
      </c>
      <c r="F62" s="90">
        <v>0</v>
      </c>
      <c r="G62" s="90">
        <v>0</v>
      </c>
      <c r="H62" s="90">
        <v>0</v>
      </c>
      <c r="I62" s="90">
        <v>0</v>
      </c>
      <c r="J62" s="96">
        <v>0.74091273546218905</v>
      </c>
    </row>
    <row r="63" spans="1:10" x14ac:dyDescent="0.2">
      <c r="A63" s="2" t="s">
        <v>82</v>
      </c>
      <c r="B63" s="93">
        <v>91</v>
      </c>
      <c r="C63" s="90">
        <v>0.34061285853385898</v>
      </c>
      <c r="D63" s="90">
        <v>0.51782840490341198</v>
      </c>
      <c r="E63" s="90">
        <v>0.110178396105766</v>
      </c>
      <c r="F63" s="90">
        <v>3.1380366533994702E-2</v>
      </c>
      <c r="G63" s="90">
        <v>0</v>
      </c>
      <c r="H63" s="90">
        <v>0</v>
      </c>
      <c r="I63" s="90">
        <v>0</v>
      </c>
      <c r="J63" s="96">
        <v>0.83232629299163796</v>
      </c>
    </row>
    <row r="64" spans="1:10" x14ac:dyDescent="0.2">
      <c r="A64" s="2" t="s">
        <v>83</v>
      </c>
      <c r="B64" s="93">
        <v>100</v>
      </c>
      <c r="C64" s="90">
        <v>0.14958557486534099</v>
      </c>
      <c r="D64" s="90">
        <v>0.551147401332855</v>
      </c>
      <c r="E64" s="90">
        <v>0.266901224851608</v>
      </c>
      <c r="F64" s="90">
        <v>2.72117536514997E-2</v>
      </c>
      <c r="G64" s="90">
        <v>0</v>
      </c>
      <c r="H64" s="90">
        <v>5.1540038548409904E-3</v>
      </c>
      <c r="I64" s="90">
        <v>0</v>
      </c>
      <c r="J64" s="96">
        <v>1.19235515594482</v>
      </c>
    </row>
    <row r="65" spans="1:10" x14ac:dyDescent="0.2">
      <c r="A65" s="2" t="s">
        <v>84</v>
      </c>
      <c r="B65" s="93">
        <v>82</v>
      </c>
      <c r="C65" s="90">
        <v>0.14737163484096499</v>
      </c>
      <c r="D65" s="90">
        <v>0.66747117042541504</v>
      </c>
      <c r="E65" s="90">
        <v>0.173470914363861</v>
      </c>
      <c r="F65" s="90">
        <v>1.1686284095048899E-2</v>
      </c>
      <c r="G65" s="90">
        <v>0</v>
      </c>
      <c r="H65" s="90">
        <v>0</v>
      </c>
      <c r="I65" s="90">
        <v>0</v>
      </c>
      <c r="J65" s="96">
        <v>1.04947185516357</v>
      </c>
    </row>
    <row r="66" spans="1:10" x14ac:dyDescent="0.2">
      <c r="A66" s="2" t="s">
        <v>85</v>
      </c>
      <c r="B66" s="93">
        <v>96</v>
      </c>
      <c r="C66" s="90">
        <v>0.47567310929298401</v>
      </c>
      <c r="D66" s="90">
        <v>0.45018544793129001</v>
      </c>
      <c r="E66" s="90">
        <v>7.4141457676887498E-2</v>
      </c>
      <c r="F66" s="90">
        <v>0</v>
      </c>
      <c r="G66" s="90">
        <v>0</v>
      </c>
      <c r="H66" s="90">
        <v>0</v>
      </c>
      <c r="I66" s="90">
        <v>0</v>
      </c>
      <c r="J66" s="96">
        <v>0.59846836328506503</v>
      </c>
    </row>
    <row r="67" spans="1:10" x14ac:dyDescent="0.2">
      <c r="A67" s="2" t="s">
        <v>86</v>
      </c>
      <c r="B67" s="93">
        <v>104</v>
      </c>
      <c r="C67" s="90">
        <v>0.39361265301704401</v>
      </c>
      <c r="D67" s="90">
        <v>0.54183536767959595</v>
      </c>
      <c r="E67" s="90">
        <v>6.4551986753940596E-2</v>
      </c>
      <c r="F67" s="90">
        <v>0</v>
      </c>
      <c r="G67" s="90">
        <v>0</v>
      </c>
      <c r="H67" s="90">
        <v>0</v>
      </c>
      <c r="I67" s="90">
        <v>0</v>
      </c>
      <c r="J67" s="96">
        <v>0.67093932628631603</v>
      </c>
    </row>
    <row r="68" spans="1:10" x14ac:dyDescent="0.2">
      <c r="A68" s="2" t="s">
        <v>87</v>
      </c>
      <c r="B68" s="93">
        <v>88</v>
      </c>
      <c r="C68" s="90">
        <v>0.32740443944931003</v>
      </c>
      <c r="D68" s="90">
        <v>0.60231184959411599</v>
      </c>
      <c r="E68" s="90">
        <v>5.53641468286514E-2</v>
      </c>
      <c r="F68" s="90">
        <v>8.6186910048127192E-3</v>
      </c>
      <c r="G68" s="90">
        <v>6.3008530996739899E-3</v>
      </c>
      <c r="H68" s="90">
        <v>0</v>
      </c>
      <c r="I68" s="90">
        <v>0</v>
      </c>
      <c r="J68" s="96">
        <v>0.76409965753555298</v>
      </c>
    </row>
    <row r="69" spans="1:10" x14ac:dyDescent="0.2">
      <c r="A69" s="2" t="s">
        <v>88</v>
      </c>
      <c r="B69" s="93">
        <v>105</v>
      </c>
      <c r="C69" s="90">
        <v>0.43929961323738098</v>
      </c>
      <c r="D69" s="90">
        <v>0.46009898185730003</v>
      </c>
      <c r="E69" s="90">
        <v>9.7686663269996601E-2</v>
      </c>
      <c r="F69" s="90">
        <v>2.91474116966128E-3</v>
      </c>
      <c r="G69" s="90">
        <v>0</v>
      </c>
      <c r="H69" s="90">
        <v>0</v>
      </c>
      <c r="I69" s="90">
        <v>0</v>
      </c>
      <c r="J69" s="96">
        <v>0.66421651840210005</v>
      </c>
    </row>
    <row r="70" spans="1:10" x14ac:dyDescent="0.2">
      <c r="A70" s="2" t="s">
        <v>89</v>
      </c>
      <c r="B70" s="93">
        <v>100</v>
      </c>
      <c r="C70" s="90">
        <v>4.7532726079225499E-2</v>
      </c>
      <c r="D70" s="90">
        <v>0.63363307714462302</v>
      </c>
      <c r="E70" s="90">
        <v>0.29153791069984403</v>
      </c>
      <c r="F70" s="90">
        <v>2.7296269312500999E-2</v>
      </c>
      <c r="G70" s="90">
        <v>0</v>
      </c>
      <c r="H70" s="90">
        <v>0</v>
      </c>
      <c r="I70" s="90">
        <v>0</v>
      </c>
      <c r="J70" s="96">
        <v>1.2985976934432999</v>
      </c>
    </row>
    <row r="71" spans="1:10" x14ac:dyDescent="0.2">
      <c r="A71" s="3" t="s">
        <v>90</v>
      </c>
      <c r="B71" s="94">
        <v>79</v>
      </c>
      <c r="C71" s="91">
        <v>0.12352453172206899</v>
      </c>
      <c r="D71" s="91">
        <v>0.66503107547759999</v>
      </c>
      <c r="E71" s="91">
        <v>0.19182887673377999</v>
      </c>
      <c r="F71" s="91">
        <v>7.8958012163639103E-3</v>
      </c>
      <c r="G71" s="91">
        <v>1.17197362706065E-2</v>
      </c>
      <c r="H71" s="91">
        <v>0</v>
      </c>
      <c r="I71" s="91">
        <v>0</v>
      </c>
      <c r="J71" s="97">
        <v>1.1192551851272601</v>
      </c>
    </row>
    <row r="73" spans="1:10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92</v>
      </c>
    </row>
    <row r="4" spans="1:8" x14ac:dyDescent="0.2">
      <c r="A4" t="s">
        <v>23</v>
      </c>
    </row>
    <row r="5" spans="1:8" ht="38.25" x14ac:dyDescent="0.2">
      <c r="A5" s="4" t="s">
        <v>24</v>
      </c>
      <c r="B5" s="4" t="s">
        <v>4</v>
      </c>
      <c r="C5" s="4" t="s">
        <v>93</v>
      </c>
      <c r="D5" s="4" t="s">
        <v>94</v>
      </c>
      <c r="E5" s="4" t="s">
        <v>95</v>
      </c>
      <c r="F5" s="4" t="s">
        <v>96</v>
      </c>
      <c r="G5" s="4" t="s">
        <v>97</v>
      </c>
      <c r="H5" s="4" t="s">
        <v>98</v>
      </c>
    </row>
    <row r="6" spans="1:8" x14ac:dyDescent="0.2">
      <c r="A6" s="5" t="s">
        <v>26</v>
      </c>
      <c r="B6" s="105" t="s">
        <v>1</v>
      </c>
      <c r="C6" s="102" t="s">
        <v>1</v>
      </c>
      <c r="D6" s="102" t="s">
        <v>1</v>
      </c>
      <c r="E6" s="102" t="s">
        <v>1</v>
      </c>
      <c r="F6" s="102" t="s">
        <v>1</v>
      </c>
      <c r="G6" s="102" t="s">
        <v>1</v>
      </c>
      <c r="H6" s="102" t="s">
        <v>1</v>
      </c>
    </row>
    <row r="7" spans="1:8" x14ac:dyDescent="0.2">
      <c r="A7" s="2" t="s">
        <v>26</v>
      </c>
      <c r="B7" s="106">
        <v>7324</v>
      </c>
      <c r="C7" s="103">
        <v>0.85814547538757302</v>
      </c>
      <c r="D7" s="103">
        <v>4.8715978860855103E-2</v>
      </c>
      <c r="E7" s="103">
        <v>7.0918254554271698E-2</v>
      </c>
      <c r="F7" s="103">
        <v>4.52168192714453E-3</v>
      </c>
      <c r="G7" s="103">
        <v>1.76986288279295E-2</v>
      </c>
      <c r="H7" s="103">
        <v>0.88036576892465201</v>
      </c>
    </row>
    <row r="8" spans="1:8" x14ac:dyDescent="0.2">
      <c r="A8" s="5" t="s">
        <v>27</v>
      </c>
      <c r="B8" s="105" t="s">
        <v>1</v>
      </c>
      <c r="C8" s="102" t="s">
        <v>1</v>
      </c>
      <c r="D8" s="102" t="s">
        <v>1</v>
      </c>
      <c r="E8" s="102" t="s">
        <v>1</v>
      </c>
      <c r="F8" s="102" t="s">
        <v>1</v>
      </c>
      <c r="G8" s="102" t="s">
        <v>1</v>
      </c>
      <c r="H8" s="102" t="s">
        <v>1</v>
      </c>
    </row>
    <row r="9" spans="1:8" x14ac:dyDescent="0.2">
      <c r="A9" s="2" t="s">
        <v>28</v>
      </c>
      <c r="B9" s="106">
        <v>106</v>
      </c>
      <c r="C9" s="103">
        <v>0.99052345752716098</v>
      </c>
      <c r="D9" s="103">
        <v>6.2072668224573101E-3</v>
      </c>
      <c r="E9" s="103">
        <v>3.2692612148821402E-3</v>
      </c>
      <c r="F9" s="103">
        <v>0</v>
      </c>
      <c r="G9" s="103">
        <v>0</v>
      </c>
      <c r="H9" s="103">
        <v>0.99052347182586198</v>
      </c>
    </row>
    <row r="10" spans="1:8" x14ac:dyDescent="0.2">
      <c r="A10" s="2" t="s">
        <v>29</v>
      </c>
      <c r="B10" s="106">
        <v>107</v>
      </c>
      <c r="C10" s="103">
        <v>0.87664401531219505</v>
      </c>
      <c r="D10" s="103">
        <v>0.101983599364758</v>
      </c>
      <c r="E10" s="103">
        <v>5.61128044500947E-3</v>
      </c>
      <c r="F10" s="103">
        <v>2.6888642460107799E-3</v>
      </c>
      <c r="G10" s="103">
        <v>1.30722289904952E-2</v>
      </c>
      <c r="H10" s="103">
        <v>0.89240511893766405</v>
      </c>
    </row>
    <row r="11" spans="1:8" x14ac:dyDescent="0.2">
      <c r="A11" s="2" t="s">
        <v>30</v>
      </c>
      <c r="B11" s="106">
        <v>126</v>
      </c>
      <c r="C11" s="103">
        <v>0.93464106321334794</v>
      </c>
      <c r="D11" s="103">
        <v>4.81828115880489E-2</v>
      </c>
      <c r="E11" s="103">
        <v>4.3987384997308298E-3</v>
      </c>
      <c r="F11" s="103">
        <v>0</v>
      </c>
      <c r="G11" s="103">
        <v>1.27774123102427E-2</v>
      </c>
      <c r="H11" s="103">
        <v>0.947418451258906</v>
      </c>
    </row>
    <row r="12" spans="1:8" x14ac:dyDescent="0.2">
      <c r="A12" s="2" t="s">
        <v>31</v>
      </c>
      <c r="B12" s="106">
        <v>111</v>
      </c>
      <c r="C12" s="103">
        <v>0.91190725564956698</v>
      </c>
      <c r="D12" s="103">
        <v>6.8546555936336503E-2</v>
      </c>
      <c r="E12" s="103">
        <v>1.0007941164076301E-2</v>
      </c>
      <c r="F12" s="103">
        <v>0</v>
      </c>
      <c r="G12" s="103">
        <v>9.5382388681173307E-3</v>
      </c>
      <c r="H12" s="103">
        <v>0.92144550224115096</v>
      </c>
    </row>
    <row r="13" spans="1:8" x14ac:dyDescent="0.2">
      <c r="A13" s="2" t="s">
        <v>32</v>
      </c>
      <c r="B13" s="106">
        <v>109</v>
      </c>
      <c r="C13" s="103">
        <v>0.95926153659820601</v>
      </c>
      <c r="D13" s="103">
        <v>3.4918516874313403E-2</v>
      </c>
      <c r="E13" s="103">
        <v>5.8199535124003896E-3</v>
      </c>
      <c r="F13" s="103">
        <v>0</v>
      </c>
      <c r="G13" s="103">
        <v>0</v>
      </c>
      <c r="H13" s="103">
        <v>0.95926152989784097</v>
      </c>
    </row>
    <row r="14" spans="1:8" x14ac:dyDescent="0.2">
      <c r="A14" s="2" t="s">
        <v>33</v>
      </c>
      <c r="B14" s="106">
        <v>98</v>
      </c>
      <c r="C14" s="103">
        <v>0.88951402902603105</v>
      </c>
      <c r="D14" s="103">
        <v>9.4444110989570604E-2</v>
      </c>
      <c r="E14" s="103">
        <v>5.0157341174781296E-3</v>
      </c>
      <c r="F14" s="103">
        <v>1.10261058434844E-2</v>
      </c>
      <c r="G14" s="103">
        <v>0</v>
      </c>
      <c r="H14" s="103">
        <v>0.90054015290142297</v>
      </c>
    </row>
    <row r="15" spans="1:8" x14ac:dyDescent="0.2">
      <c r="A15" s="2" t="s">
        <v>34</v>
      </c>
      <c r="B15" s="106">
        <v>95</v>
      </c>
      <c r="C15" s="103">
        <v>0.926097512245178</v>
      </c>
      <c r="D15" s="103">
        <v>7.1902729570865603E-2</v>
      </c>
      <c r="E15" s="103">
        <v>1.9997323397546998E-3</v>
      </c>
      <c r="F15" s="103">
        <v>0</v>
      </c>
      <c r="G15" s="103">
        <v>0</v>
      </c>
      <c r="H15" s="103">
        <v>0.92609753617942903</v>
      </c>
    </row>
    <row r="16" spans="1:8" x14ac:dyDescent="0.2">
      <c r="A16" s="2" t="s">
        <v>35</v>
      </c>
      <c r="B16" s="106">
        <v>106</v>
      </c>
      <c r="C16" s="103">
        <v>0.92549431324005105</v>
      </c>
      <c r="D16" s="103">
        <v>3.9336983114481E-2</v>
      </c>
      <c r="E16" s="103">
        <v>1.2167860753834201E-2</v>
      </c>
      <c r="F16" s="103">
        <v>1.1140787042677401E-2</v>
      </c>
      <c r="G16" s="103">
        <v>1.1860027909278901E-2</v>
      </c>
      <c r="H16" s="103">
        <v>0.948495154692656</v>
      </c>
    </row>
    <row r="17" spans="1:8" x14ac:dyDescent="0.2">
      <c r="A17" s="2" t="s">
        <v>36</v>
      </c>
      <c r="B17" s="106">
        <v>82</v>
      </c>
      <c r="C17" s="103">
        <v>0.83021241426467896</v>
      </c>
      <c r="D17" s="103">
        <v>7.7141992747783703E-2</v>
      </c>
      <c r="E17" s="103">
        <v>6.1244994401931797E-2</v>
      </c>
      <c r="F17" s="103">
        <v>1.6843764111399699E-2</v>
      </c>
      <c r="G17" s="103">
        <v>1.45568167790771E-2</v>
      </c>
      <c r="H17" s="103">
        <v>0.86161301040150895</v>
      </c>
    </row>
    <row r="18" spans="1:8" x14ac:dyDescent="0.2">
      <c r="A18" s="2" t="s">
        <v>37</v>
      </c>
      <c r="B18" s="106">
        <v>79</v>
      </c>
      <c r="C18" s="103">
        <v>0.83350181579589799</v>
      </c>
      <c r="D18" s="103">
        <v>1.2049835175275799E-2</v>
      </c>
      <c r="E18" s="103">
        <v>0.14604233205318501</v>
      </c>
      <c r="F18" s="103">
        <v>8.4060123190283793E-3</v>
      </c>
      <c r="G18" s="103">
        <v>0</v>
      </c>
      <c r="H18" s="103">
        <v>0.84190783203536601</v>
      </c>
    </row>
    <row r="19" spans="1:8" x14ac:dyDescent="0.2">
      <c r="A19" s="2" t="s">
        <v>38</v>
      </c>
      <c r="B19" s="106">
        <v>101</v>
      </c>
      <c r="C19" s="103">
        <v>0.73930084705352805</v>
      </c>
      <c r="D19" s="103">
        <v>1.33733842521906E-2</v>
      </c>
      <c r="E19" s="103">
        <v>0.23328430950641599</v>
      </c>
      <c r="F19" s="103">
        <v>1.4041455462575E-2</v>
      </c>
      <c r="G19" s="103">
        <v>0</v>
      </c>
      <c r="H19" s="103">
        <v>0.753342305322522</v>
      </c>
    </row>
    <row r="20" spans="1:8" x14ac:dyDescent="0.2">
      <c r="A20" s="2" t="s">
        <v>39</v>
      </c>
      <c r="B20" s="106">
        <v>102</v>
      </c>
      <c r="C20" s="103">
        <v>0.61529743671417203</v>
      </c>
      <c r="D20" s="103">
        <v>2.3508500307798399E-2</v>
      </c>
      <c r="E20" s="103">
        <v>0.32804006338119501</v>
      </c>
      <c r="F20" s="103">
        <v>0</v>
      </c>
      <c r="G20" s="103">
        <v>3.3154014497995397E-2</v>
      </c>
      <c r="H20" s="103">
        <v>0.64845144154948797</v>
      </c>
    </row>
    <row r="21" spans="1:8" x14ac:dyDescent="0.2">
      <c r="A21" s="2" t="s">
        <v>40</v>
      </c>
      <c r="B21" s="106">
        <v>84</v>
      </c>
      <c r="C21" s="103">
        <v>0.13064232468605</v>
      </c>
      <c r="D21" s="103">
        <v>6.6316902637481703E-2</v>
      </c>
      <c r="E21" s="103">
        <v>0.75358694791793801</v>
      </c>
      <c r="F21" s="103">
        <v>2.4836497381329498E-2</v>
      </c>
      <c r="G21" s="103">
        <v>2.46173162013292E-2</v>
      </c>
      <c r="H21" s="103">
        <v>0.18009614028144</v>
      </c>
    </row>
    <row r="22" spans="1:8" x14ac:dyDescent="0.2">
      <c r="A22" s="2" t="s">
        <v>41</v>
      </c>
      <c r="B22" s="106">
        <v>106</v>
      </c>
      <c r="C22" s="103">
        <v>0.94105982780456499</v>
      </c>
      <c r="D22" s="103">
        <v>2.4640955030918101E-2</v>
      </c>
      <c r="E22" s="103">
        <v>2.4786422029137601E-2</v>
      </c>
      <c r="F22" s="103">
        <v>0</v>
      </c>
      <c r="G22" s="103">
        <v>9.5127709209918993E-3</v>
      </c>
      <c r="H22" s="103">
        <v>0.95057262174309098</v>
      </c>
    </row>
    <row r="23" spans="1:8" x14ac:dyDescent="0.2">
      <c r="A23" s="2" t="s">
        <v>42</v>
      </c>
      <c r="B23" s="106">
        <v>104</v>
      </c>
      <c r="C23" s="103">
        <v>0.94777917861938499</v>
      </c>
      <c r="D23" s="103">
        <v>1.34337600320578E-2</v>
      </c>
      <c r="E23" s="103">
        <v>0</v>
      </c>
      <c r="F23" s="103">
        <v>5.19263278692961E-3</v>
      </c>
      <c r="G23" s="103">
        <v>3.3594425767660099E-2</v>
      </c>
      <c r="H23" s="103">
        <v>0.98656623993040904</v>
      </c>
    </row>
    <row r="24" spans="1:8" x14ac:dyDescent="0.2">
      <c r="A24" s="2" t="s">
        <v>43</v>
      </c>
      <c r="B24" s="106">
        <v>102</v>
      </c>
      <c r="C24" s="103">
        <v>0.94700980186462402</v>
      </c>
      <c r="D24" s="103">
        <v>3.04080229252577E-2</v>
      </c>
      <c r="E24" s="103">
        <v>1.83405466377735E-2</v>
      </c>
      <c r="F24" s="103">
        <v>0</v>
      </c>
      <c r="G24" s="103">
        <v>4.2416257783770596E-3</v>
      </c>
      <c r="H24" s="103">
        <v>0.95125143030076698</v>
      </c>
    </row>
    <row r="25" spans="1:8" x14ac:dyDescent="0.2">
      <c r="A25" s="2" t="s">
        <v>44</v>
      </c>
      <c r="B25" s="106">
        <v>100</v>
      </c>
      <c r="C25" s="103">
        <v>0.88007253408431996</v>
      </c>
      <c r="D25" s="103">
        <v>2.9670044779777499E-2</v>
      </c>
      <c r="E25" s="103">
        <v>8.6268462240695995E-2</v>
      </c>
      <c r="F25" s="103">
        <v>0</v>
      </c>
      <c r="G25" s="103">
        <v>3.9889453910291204E-3</v>
      </c>
      <c r="H25" s="103">
        <v>0.88406149141387202</v>
      </c>
    </row>
    <row r="26" spans="1:8" x14ac:dyDescent="0.2">
      <c r="A26" s="2" t="s">
        <v>45</v>
      </c>
      <c r="B26" s="106">
        <v>101</v>
      </c>
      <c r="C26" s="103">
        <v>0.86210626363754295</v>
      </c>
      <c r="D26" s="103">
        <v>6.4967237412929493E-2</v>
      </c>
      <c r="E26" s="103">
        <v>7.2926506400108296E-2</v>
      </c>
      <c r="F26" s="103">
        <v>0</v>
      </c>
      <c r="G26" s="103">
        <v>0</v>
      </c>
      <c r="H26" s="103">
        <v>0.86210625721435097</v>
      </c>
    </row>
    <row r="27" spans="1:8" x14ac:dyDescent="0.2">
      <c r="A27" s="2" t="s">
        <v>46</v>
      </c>
      <c r="B27" s="106">
        <v>95</v>
      </c>
      <c r="C27" s="103">
        <v>0.59968888759613004</v>
      </c>
      <c r="D27" s="103">
        <v>0.104499198496342</v>
      </c>
      <c r="E27" s="103">
        <v>0.262772977352142</v>
      </c>
      <c r="F27" s="103">
        <v>2.93631218373775E-2</v>
      </c>
      <c r="G27" s="103">
        <v>3.67579562589526E-3</v>
      </c>
      <c r="H27" s="103">
        <v>0.63272781713951398</v>
      </c>
    </row>
    <row r="28" spans="1:8" x14ac:dyDescent="0.2">
      <c r="A28" s="2" t="s">
        <v>47</v>
      </c>
      <c r="B28" s="106">
        <v>106</v>
      </c>
      <c r="C28" s="103">
        <v>0.43471693992614702</v>
      </c>
      <c r="D28" s="103">
        <v>1.36564513668418E-2</v>
      </c>
      <c r="E28" s="103">
        <v>0.50301903486251798</v>
      </c>
      <c r="F28" s="103">
        <v>1.41581315547228E-2</v>
      </c>
      <c r="G28" s="103">
        <v>3.44494171440601E-2</v>
      </c>
      <c r="H28" s="103">
        <v>0.483324500778468</v>
      </c>
    </row>
    <row r="29" spans="1:8" x14ac:dyDescent="0.2">
      <c r="A29" s="2" t="s">
        <v>48</v>
      </c>
      <c r="B29" s="106">
        <v>99</v>
      </c>
      <c r="C29" s="103">
        <v>0.54888099431991599</v>
      </c>
      <c r="D29" s="103">
        <v>3.8445010781288098E-2</v>
      </c>
      <c r="E29" s="103">
        <v>0.37506124377250699</v>
      </c>
      <c r="F29" s="103">
        <v>1.46836526691914E-2</v>
      </c>
      <c r="G29" s="103">
        <v>2.2929100319743202E-2</v>
      </c>
      <c r="H29" s="103">
        <v>0.58649374621642103</v>
      </c>
    </row>
    <row r="30" spans="1:8" x14ac:dyDescent="0.2">
      <c r="A30" s="2" t="s">
        <v>49</v>
      </c>
      <c r="B30" s="106">
        <v>92</v>
      </c>
      <c r="C30" s="103">
        <v>0.105745375156403</v>
      </c>
      <c r="D30" s="103">
        <v>1.08455969020724E-2</v>
      </c>
      <c r="E30" s="103">
        <v>0.82663339376449596</v>
      </c>
      <c r="F30" s="103">
        <v>8.4543228149414097E-3</v>
      </c>
      <c r="G30" s="103">
        <v>4.8321295529604E-2</v>
      </c>
      <c r="H30" s="103">
        <v>0.16252099607405901</v>
      </c>
    </row>
    <row r="31" spans="1:8" x14ac:dyDescent="0.2">
      <c r="A31" s="2" t="s">
        <v>50</v>
      </c>
      <c r="B31" s="106">
        <v>83</v>
      </c>
      <c r="C31" s="103">
        <v>0.23893839120864899</v>
      </c>
      <c r="D31" s="103">
        <v>0.101274907588959</v>
      </c>
      <c r="E31" s="103">
        <v>0.62732034921646096</v>
      </c>
      <c r="F31" s="103">
        <v>3.24663259088993E-2</v>
      </c>
      <c r="G31" s="103">
        <v>0</v>
      </c>
      <c r="H31" s="103">
        <v>0.27140472419497802</v>
      </c>
    </row>
    <row r="32" spans="1:8" x14ac:dyDescent="0.2">
      <c r="A32" s="2" t="s">
        <v>51</v>
      </c>
      <c r="B32" s="106">
        <v>108</v>
      </c>
      <c r="C32" s="103">
        <v>0.96785885095596302</v>
      </c>
      <c r="D32" s="103">
        <v>2.3373126983642599E-2</v>
      </c>
      <c r="E32" s="103">
        <v>0</v>
      </c>
      <c r="F32" s="103">
        <v>0</v>
      </c>
      <c r="G32" s="103">
        <v>8.7680118158459698E-3</v>
      </c>
      <c r="H32" s="103">
        <v>0.97662687277690996</v>
      </c>
    </row>
    <row r="33" spans="1:8" x14ac:dyDescent="0.2">
      <c r="A33" s="2" t="s">
        <v>52</v>
      </c>
      <c r="B33" s="106">
        <v>97</v>
      </c>
      <c r="C33" s="103">
        <v>0.82750606536865201</v>
      </c>
      <c r="D33" s="103">
        <v>3.9600666612386697E-2</v>
      </c>
      <c r="E33" s="103">
        <v>0.115687854588032</v>
      </c>
      <c r="F33" s="103">
        <v>0</v>
      </c>
      <c r="G33" s="103">
        <v>1.7205420881509802E-2</v>
      </c>
      <c r="H33" s="103">
        <v>0.84471147995657103</v>
      </c>
    </row>
    <row r="34" spans="1:8" x14ac:dyDescent="0.2">
      <c r="A34" s="2" t="s">
        <v>53</v>
      </c>
      <c r="B34" s="106">
        <v>98</v>
      </c>
      <c r="C34" s="103">
        <v>0.49044960737228399</v>
      </c>
      <c r="D34" s="103">
        <v>4.67270649969578E-2</v>
      </c>
      <c r="E34" s="103">
        <v>0.43823701143264798</v>
      </c>
      <c r="F34" s="103">
        <v>2.4586316198110601E-2</v>
      </c>
      <c r="G34" s="103">
        <v>0</v>
      </c>
      <c r="H34" s="103">
        <v>0.51503592357039496</v>
      </c>
    </row>
    <row r="35" spans="1:8" x14ac:dyDescent="0.2">
      <c r="A35" s="2" t="s">
        <v>54</v>
      </c>
      <c r="B35" s="106">
        <v>107</v>
      </c>
      <c r="C35" s="103">
        <v>0.34027549624443099</v>
      </c>
      <c r="D35" s="103">
        <v>6.5673366189002999E-3</v>
      </c>
      <c r="E35" s="103">
        <v>0.61637610197067305</v>
      </c>
      <c r="F35" s="103">
        <v>1.26489959657192E-2</v>
      </c>
      <c r="G35" s="103">
        <v>2.4132065474986999E-2</v>
      </c>
      <c r="H35" s="103">
        <v>0.37705655908978197</v>
      </c>
    </row>
    <row r="36" spans="1:8" x14ac:dyDescent="0.2">
      <c r="A36" s="2" t="s">
        <v>55</v>
      </c>
      <c r="B36" s="106">
        <v>87</v>
      </c>
      <c r="C36" s="103">
        <v>0.358990788459778</v>
      </c>
      <c r="D36" s="103">
        <v>6.8702057003974901E-2</v>
      </c>
      <c r="E36" s="103">
        <v>0.502424836158752</v>
      </c>
      <c r="F36" s="103">
        <v>6.9882310926914201E-2</v>
      </c>
      <c r="G36" s="103">
        <v>0</v>
      </c>
      <c r="H36" s="103">
        <v>0.42887310258204597</v>
      </c>
    </row>
    <row r="37" spans="1:8" x14ac:dyDescent="0.2">
      <c r="A37" s="2" t="s">
        <v>56</v>
      </c>
      <c r="B37" s="106">
        <v>92</v>
      </c>
      <c r="C37" s="103">
        <v>0.47322446107864402</v>
      </c>
      <c r="D37" s="103">
        <v>2.6680832728743602E-2</v>
      </c>
      <c r="E37" s="103">
        <v>0.43474495410919201</v>
      </c>
      <c r="F37" s="103">
        <v>3.3217258751392399E-2</v>
      </c>
      <c r="G37" s="103">
        <v>3.2132498919963802E-2</v>
      </c>
      <c r="H37" s="103">
        <v>0.53857421574048203</v>
      </c>
    </row>
    <row r="38" spans="1:8" x14ac:dyDescent="0.2">
      <c r="A38" s="2" t="s">
        <v>57</v>
      </c>
      <c r="B38" s="106">
        <v>106</v>
      </c>
      <c r="C38" s="103">
        <v>0.92835402488708496</v>
      </c>
      <c r="D38" s="103">
        <v>6.3827440142631503E-2</v>
      </c>
      <c r="E38" s="103">
        <v>1.6585118137299999E-3</v>
      </c>
      <c r="F38" s="103">
        <v>0</v>
      </c>
      <c r="G38" s="103">
        <v>6.1599919572472598E-3</v>
      </c>
      <c r="H38" s="103">
        <v>0.93451404600052201</v>
      </c>
    </row>
    <row r="39" spans="1:8" x14ac:dyDescent="0.2">
      <c r="A39" s="2" t="s">
        <v>58</v>
      </c>
      <c r="B39" s="106">
        <v>106</v>
      </c>
      <c r="C39" s="103">
        <v>0.89133435487747203</v>
      </c>
      <c r="D39" s="103">
        <v>3.0367810279130901E-2</v>
      </c>
      <c r="E39" s="103">
        <v>6.0741093009710298E-2</v>
      </c>
      <c r="F39" s="103">
        <v>8.1131709739565797E-3</v>
      </c>
      <c r="G39" s="103">
        <v>9.4435624778270704E-3</v>
      </c>
      <c r="H39" s="103">
        <v>0.90889109594749296</v>
      </c>
    </row>
    <row r="40" spans="1:8" x14ac:dyDescent="0.2">
      <c r="A40" s="2" t="s">
        <v>59</v>
      </c>
      <c r="B40" s="106">
        <v>104</v>
      </c>
      <c r="C40" s="103">
        <v>0.76121258735656705</v>
      </c>
      <c r="D40" s="103">
        <v>3.8782285992056101E-3</v>
      </c>
      <c r="E40" s="103">
        <v>0.22424331307411199</v>
      </c>
      <c r="F40" s="103">
        <v>6.7726117558777298E-3</v>
      </c>
      <c r="G40" s="103">
        <v>3.8932864554226398E-3</v>
      </c>
      <c r="H40" s="103">
        <v>0.77187846454098397</v>
      </c>
    </row>
    <row r="41" spans="1:8" x14ac:dyDescent="0.2">
      <c r="A41" s="2" t="s">
        <v>60</v>
      </c>
      <c r="B41" s="106">
        <v>100</v>
      </c>
      <c r="C41" s="103">
        <v>0.870034039020538</v>
      </c>
      <c r="D41" s="103">
        <v>2.8372511267662E-2</v>
      </c>
      <c r="E41" s="103">
        <v>8.1050008535385104E-2</v>
      </c>
      <c r="F41" s="103">
        <v>5.5503109470009804E-3</v>
      </c>
      <c r="G41" s="103">
        <v>1.49931628257036E-2</v>
      </c>
      <c r="H41" s="103">
        <v>0.89057748376372103</v>
      </c>
    </row>
    <row r="42" spans="1:8" x14ac:dyDescent="0.2">
      <c r="A42" s="2" t="s">
        <v>61</v>
      </c>
      <c r="B42" s="106">
        <v>103</v>
      </c>
      <c r="C42" s="103">
        <v>0.59163141250610396</v>
      </c>
      <c r="D42" s="103">
        <v>9.3746922910213498E-2</v>
      </c>
      <c r="E42" s="103">
        <v>0.26743969321250899</v>
      </c>
      <c r="F42" s="103">
        <v>4.9320394173264503E-3</v>
      </c>
      <c r="G42" s="103">
        <v>4.22499254345894E-2</v>
      </c>
      <c r="H42" s="103">
        <v>0.63881338152260903</v>
      </c>
    </row>
    <row r="43" spans="1:8" x14ac:dyDescent="0.2">
      <c r="A43" s="2" t="s">
        <v>62</v>
      </c>
      <c r="B43" s="106">
        <v>92</v>
      </c>
      <c r="C43" s="103">
        <v>0.70855867862701405</v>
      </c>
      <c r="D43" s="103">
        <v>0.22034063935279799</v>
      </c>
      <c r="E43" s="103">
        <v>5.2964445203542702E-2</v>
      </c>
      <c r="F43" s="103">
        <v>1.05958562344313E-2</v>
      </c>
      <c r="G43" s="103">
        <v>7.5403745286166703E-3</v>
      </c>
      <c r="H43" s="103">
        <v>0.72669491378918005</v>
      </c>
    </row>
    <row r="44" spans="1:8" x14ac:dyDescent="0.2">
      <c r="A44" s="2" t="s">
        <v>63</v>
      </c>
      <c r="B44" s="106">
        <v>97</v>
      </c>
      <c r="C44" s="103">
        <v>0.85902231931686401</v>
      </c>
      <c r="D44" s="103">
        <v>7.2605162858962999E-2</v>
      </c>
      <c r="E44" s="103">
        <v>4.8841916024684899E-2</v>
      </c>
      <c r="F44" s="103">
        <v>0</v>
      </c>
      <c r="G44" s="103">
        <v>1.9530612975359001E-2</v>
      </c>
      <c r="H44" s="103">
        <v>0.87855292247362904</v>
      </c>
    </row>
    <row r="45" spans="1:8" x14ac:dyDescent="0.2">
      <c r="A45" s="2" t="s">
        <v>64</v>
      </c>
      <c r="B45" s="106">
        <v>103</v>
      </c>
      <c r="C45" s="103">
        <v>0.90591639280319203</v>
      </c>
      <c r="D45" s="103">
        <v>5.1125913858413703E-2</v>
      </c>
      <c r="E45" s="103">
        <v>1.91171374171972E-2</v>
      </c>
      <c r="F45" s="103">
        <v>1.37446150183678E-2</v>
      </c>
      <c r="G45" s="103">
        <v>1.00959520787001E-2</v>
      </c>
      <c r="H45" s="103">
        <v>0.92975694950941601</v>
      </c>
    </row>
    <row r="46" spans="1:8" x14ac:dyDescent="0.2">
      <c r="A46" s="2" t="s">
        <v>65</v>
      </c>
      <c r="B46" s="106">
        <v>105</v>
      </c>
      <c r="C46" s="103">
        <v>0.70605009794235196</v>
      </c>
      <c r="D46" s="103">
        <v>2.6015046983957301E-2</v>
      </c>
      <c r="E46" s="103">
        <v>0.24532777070999101</v>
      </c>
      <c r="F46" s="103">
        <v>2.2607067599892599E-2</v>
      </c>
      <c r="G46" s="103">
        <v>0</v>
      </c>
      <c r="H46" s="103">
        <v>0.72865717775731298</v>
      </c>
    </row>
    <row r="47" spans="1:8" x14ac:dyDescent="0.2">
      <c r="A47" s="2" t="s">
        <v>66</v>
      </c>
      <c r="B47" s="106">
        <v>104</v>
      </c>
      <c r="C47" s="103">
        <v>0.21220761537551899</v>
      </c>
      <c r="D47" s="103">
        <v>2.7574606239795699E-2</v>
      </c>
      <c r="E47" s="103">
        <v>0.70335054397582997</v>
      </c>
      <c r="F47" s="103">
        <v>8.7025426328182203E-3</v>
      </c>
      <c r="G47" s="103">
        <v>4.8164706677198403E-2</v>
      </c>
      <c r="H47" s="103">
        <v>0.269074860676008</v>
      </c>
    </row>
    <row r="48" spans="1:8" x14ac:dyDescent="0.2">
      <c r="A48" s="2" t="s">
        <v>67</v>
      </c>
      <c r="B48" s="106">
        <v>93</v>
      </c>
      <c r="C48" s="103">
        <v>0.15956969559192699</v>
      </c>
      <c r="D48" s="103">
        <v>5.9110238216817396E-3</v>
      </c>
      <c r="E48" s="103">
        <v>0.82231736183166504</v>
      </c>
      <c r="F48" s="103">
        <v>1.22019331902266E-2</v>
      </c>
      <c r="G48" s="103">
        <v>0</v>
      </c>
      <c r="H48" s="103">
        <v>0.171771626302544</v>
      </c>
    </row>
    <row r="49" spans="1:8" x14ac:dyDescent="0.2">
      <c r="A49" s="2" t="s">
        <v>68</v>
      </c>
      <c r="B49" s="106">
        <v>90</v>
      </c>
      <c r="C49" s="103">
        <v>0.64368438720703103</v>
      </c>
      <c r="D49" s="103">
        <v>6.8998277187347398E-2</v>
      </c>
      <c r="E49" s="103">
        <v>0.28082677721977201</v>
      </c>
      <c r="F49" s="103">
        <v>6.4905495382845402E-3</v>
      </c>
      <c r="G49" s="103">
        <v>0</v>
      </c>
      <c r="H49" s="103">
        <v>0.65017494249778096</v>
      </c>
    </row>
    <row r="50" spans="1:8" x14ac:dyDescent="0.2">
      <c r="A50" s="2" t="s">
        <v>69</v>
      </c>
      <c r="B50" s="106">
        <v>71</v>
      </c>
      <c r="C50" s="103">
        <v>0.97931832075118996</v>
      </c>
      <c r="D50" s="103">
        <v>2.06817034631968E-2</v>
      </c>
      <c r="E50" s="103">
        <v>0</v>
      </c>
      <c r="F50" s="103">
        <v>0</v>
      </c>
      <c r="G50" s="103">
        <v>0</v>
      </c>
      <c r="H50" s="103">
        <v>0.97931829703759798</v>
      </c>
    </row>
    <row r="51" spans="1:8" x14ac:dyDescent="0.2">
      <c r="A51" s="2" t="s">
        <v>70</v>
      </c>
      <c r="B51" s="106">
        <v>110</v>
      </c>
      <c r="C51" s="103">
        <v>0.94215673208236705</v>
      </c>
      <c r="D51" s="103">
        <v>0</v>
      </c>
      <c r="E51" s="103">
        <v>5.0091959536075599E-2</v>
      </c>
      <c r="F51" s="103">
        <v>0</v>
      </c>
      <c r="G51" s="103">
        <v>7.75133166462183E-3</v>
      </c>
      <c r="H51" s="103">
        <v>0.94990804163021902</v>
      </c>
    </row>
    <row r="52" spans="1:8" x14ac:dyDescent="0.2">
      <c r="A52" s="2" t="s">
        <v>71</v>
      </c>
      <c r="B52" s="106">
        <v>85</v>
      </c>
      <c r="C52" s="103">
        <v>0.26035481691360501</v>
      </c>
      <c r="D52" s="103">
        <v>1.3662219978868999E-2</v>
      </c>
      <c r="E52" s="103">
        <v>0.69080638885498002</v>
      </c>
      <c r="F52" s="103">
        <v>1.81793980300426E-2</v>
      </c>
      <c r="G52" s="103">
        <v>1.6997182741761201E-2</v>
      </c>
      <c r="H52" s="103">
        <v>0.29553139575876303</v>
      </c>
    </row>
    <row r="53" spans="1:8" x14ac:dyDescent="0.2">
      <c r="A53" s="2" t="s">
        <v>72</v>
      </c>
      <c r="B53" s="106">
        <v>102</v>
      </c>
      <c r="C53" s="103">
        <v>0.76664894819259599</v>
      </c>
      <c r="D53" s="103">
        <v>7.7045351266861004E-2</v>
      </c>
      <c r="E53" s="103">
        <v>0.109775803983212</v>
      </c>
      <c r="F53" s="103">
        <v>4.2876675724983201E-2</v>
      </c>
      <c r="G53" s="103">
        <v>3.6532487720251101E-3</v>
      </c>
      <c r="H53" s="103">
        <v>0.81317884996964995</v>
      </c>
    </row>
    <row r="54" spans="1:8" x14ac:dyDescent="0.2">
      <c r="A54" s="2" t="s">
        <v>73</v>
      </c>
      <c r="B54" s="106">
        <v>101</v>
      </c>
      <c r="C54" s="103">
        <v>0.99764138460159302</v>
      </c>
      <c r="D54" s="103">
        <v>0</v>
      </c>
      <c r="E54" s="103">
        <v>2.3586142342537598E-3</v>
      </c>
      <c r="F54" s="103">
        <v>0</v>
      </c>
      <c r="G54" s="103">
        <v>0</v>
      </c>
      <c r="H54" s="103">
        <v>0.99764138576299999</v>
      </c>
    </row>
    <row r="55" spans="1:8" x14ac:dyDescent="0.2">
      <c r="A55" s="2" t="s">
        <v>74</v>
      </c>
      <c r="B55" s="106">
        <v>98</v>
      </c>
      <c r="C55" s="103">
        <v>0.47593095898628202</v>
      </c>
      <c r="D55" s="103">
        <v>4.7125402837991701E-2</v>
      </c>
      <c r="E55" s="103">
        <v>0.46638566255569502</v>
      </c>
      <c r="F55" s="103">
        <v>1.05579718947411E-2</v>
      </c>
      <c r="G55" s="103">
        <v>0</v>
      </c>
      <c r="H55" s="103">
        <v>0.48648893269333598</v>
      </c>
    </row>
    <row r="56" spans="1:8" x14ac:dyDescent="0.2">
      <c r="A56" s="2" t="s">
        <v>75</v>
      </c>
      <c r="B56" s="106">
        <v>105</v>
      </c>
      <c r="C56" s="103">
        <v>0.90906620025634799</v>
      </c>
      <c r="D56" s="103">
        <v>5.8956865221261999E-2</v>
      </c>
      <c r="E56" s="103">
        <v>9.7664091736078297E-3</v>
      </c>
      <c r="F56" s="103">
        <v>5.31389378011227E-3</v>
      </c>
      <c r="G56" s="103">
        <v>1.6896599903702701E-2</v>
      </c>
      <c r="H56" s="103">
        <v>0.93127672342901002</v>
      </c>
    </row>
    <row r="57" spans="1:8" x14ac:dyDescent="0.2">
      <c r="A57" s="2" t="s">
        <v>76</v>
      </c>
      <c r="B57" s="106">
        <v>99</v>
      </c>
      <c r="C57" s="103">
        <v>0.83137625455856301</v>
      </c>
      <c r="D57" s="103">
        <v>8.8389560580253601E-2</v>
      </c>
      <c r="E57" s="103">
        <v>4.0652383118867902E-2</v>
      </c>
      <c r="F57" s="103">
        <v>1.9918208941817301E-2</v>
      </c>
      <c r="G57" s="103">
        <v>1.9663624465465501E-2</v>
      </c>
      <c r="H57" s="103">
        <v>0.87095806038698698</v>
      </c>
    </row>
    <row r="58" spans="1:8" x14ac:dyDescent="0.2">
      <c r="A58" s="2" t="s">
        <v>77</v>
      </c>
      <c r="B58" s="106">
        <v>104</v>
      </c>
      <c r="C58" s="103">
        <v>0.83865332603454601</v>
      </c>
      <c r="D58" s="103">
        <v>4.8598565161228201E-2</v>
      </c>
      <c r="E58" s="103">
        <v>5.8262478560209302E-2</v>
      </c>
      <c r="F58" s="103">
        <v>6.3201189041137704E-3</v>
      </c>
      <c r="G58" s="103">
        <v>4.8165492713451399E-2</v>
      </c>
      <c r="H58" s="103">
        <v>0.89313895428812096</v>
      </c>
    </row>
    <row r="59" spans="1:8" x14ac:dyDescent="0.2">
      <c r="A59" s="2" t="s">
        <v>78</v>
      </c>
      <c r="B59" s="106">
        <v>93</v>
      </c>
      <c r="C59" s="103">
        <v>0.83528876304626498</v>
      </c>
      <c r="D59" s="103">
        <v>7.6500818133354201E-2</v>
      </c>
      <c r="E59" s="103">
        <v>7.1674026548862499E-2</v>
      </c>
      <c r="F59" s="103">
        <v>7.6053030788898503E-3</v>
      </c>
      <c r="G59" s="103">
        <v>8.9310593903064693E-3</v>
      </c>
      <c r="H59" s="103">
        <v>0.85182515090182898</v>
      </c>
    </row>
    <row r="60" spans="1:8" x14ac:dyDescent="0.2">
      <c r="A60" s="2" t="s">
        <v>79</v>
      </c>
      <c r="B60" s="106">
        <v>94</v>
      </c>
      <c r="C60" s="103">
        <v>0.52324783802032504</v>
      </c>
      <c r="D60" s="103">
        <v>9.0748503804206807E-2</v>
      </c>
      <c r="E60" s="103">
        <v>0.341602593660355</v>
      </c>
      <c r="F60" s="103">
        <v>8.9840767905116099E-3</v>
      </c>
      <c r="G60" s="103">
        <v>3.5416994243860203E-2</v>
      </c>
      <c r="H60" s="103">
        <v>0.567648905354047</v>
      </c>
    </row>
    <row r="61" spans="1:8" x14ac:dyDescent="0.2">
      <c r="A61" s="2" t="s">
        <v>80</v>
      </c>
      <c r="B61" s="106">
        <v>89</v>
      </c>
      <c r="C61" s="103">
        <v>0.249421551823616</v>
      </c>
      <c r="D61" s="103">
        <v>1.52816465124488E-2</v>
      </c>
      <c r="E61" s="103">
        <v>0.67427676916122403</v>
      </c>
      <c r="F61" s="103">
        <v>1.4221434481442001E-2</v>
      </c>
      <c r="G61" s="103">
        <v>4.6798612922429997E-2</v>
      </c>
      <c r="H61" s="103">
        <v>0.31044159460154802</v>
      </c>
    </row>
    <row r="62" spans="1:8" x14ac:dyDescent="0.2">
      <c r="A62" s="2" t="s">
        <v>81</v>
      </c>
      <c r="B62" s="106">
        <v>122</v>
      </c>
      <c r="C62" s="103">
        <v>0.88492459058761597</v>
      </c>
      <c r="D62" s="103">
        <v>1.9940532743930799E-2</v>
      </c>
      <c r="E62" s="103">
        <v>8.0956198275089306E-2</v>
      </c>
      <c r="F62" s="103">
        <v>9.3082049861550296E-3</v>
      </c>
      <c r="G62" s="103">
        <v>4.8704850487410996E-3</v>
      </c>
      <c r="H62" s="103">
        <v>0.89910327015557201</v>
      </c>
    </row>
    <row r="63" spans="1:8" x14ac:dyDescent="0.2">
      <c r="A63" s="2" t="s">
        <v>82</v>
      </c>
      <c r="B63" s="106">
        <v>93</v>
      </c>
      <c r="C63" s="103">
        <v>0.67295086383819602</v>
      </c>
      <c r="D63" s="103">
        <v>6.6557884216308594E-2</v>
      </c>
      <c r="E63" s="103">
        <v>0.22974894940853099</v>
      </c>
      <c r="F63" s="103">
        <v>8.8719120249152201E-3</v>
      </c>
      <c r="G63" s="103">
        <v>2.1870402619242699E-2</v>
      </c>
      <c r="H63" s="103">
        <v>0.703693169962604</v>
      </c>
    </row>
    <row r="64" spans="1:8" x14ac:dyDescent="0.2">
      <c r="A64" s="2" t="s">
        <v>83</v>
      </c>
      <c r="B64" s="106">
        <v>101</v>
      </c>
      <c r="C64" s="103">
        <v>0.25755012035369901</v>
      </c>
      <c r="D64" s="103">
        <v>1.0255108587443801E-2</v>
      </c>
      <c r="E64" s="103">
        <v>0.689622282981873</v>
      </c>
      <c r="F64" s="103">
        <v>0</v>
      </c>
      <c r="G64" s="103">
        <v>4.2572483420372002E-2</v>
      </c>
      <c r="H64" s="103">
        <v>0.30012260517162598</v>
      </c>
    </row>
    <row r="65" spans="1:8" x14ac:dyDescent="0.2">
      <c r="A65" s="2" t="s">
        <v>84</v>
      </c>
      <c r="B65" s="106">
        <v>83</v>
      </c>
      <c r="C65" s="103">
        <v>0.53208023309707597</v>
      </c>
      <c r="D65" s="103">
        <v>4.4071439653634997E-2</v>
      </c>
      <c r="E65" s="103">
        <v>0.368977040052414</v>
      </c>
      <c r="F65" s="103">
        <v>5.4871276021003702E-2</v>
      </c>
      <c r="G65" s="103">
        <v>0</v>
      </c>
      <c r="H65" s="103">
        <v>0.58695151567777404</v>
      </c>
    </row>
    <row r="66" spans="1:8" x14ac:dyDescent="0.2">
      <c r="A66" s="2" t="s">
        <v>85</v>
      </c>
      <c r="B66" s="106">
        <v>96</v>
      </c>
      <c r="C66" s="103">
        <v>0.85144382715225198</v>
      </c>
      <c r="D66" s="103">
        <v>0.123091548681259</v>
      </c>
      <c r="E66" s="103">
        <v>2.5464612990617801E-2</v>
      </c>
      <c r="F66" s="103">
        <v>0</v>
      </c>
      <c r="G66" s="103">
        <v>0</v>
      </c>
      <c r="H66" s="103">
        <v>0.85144383666787904</v>
      </c>
    </row>
    <row r="67" spans="1:8" x14ac:dyDescent="0.2">
      <c r="A67" s="2" t="s">
        <v>86</v>
      </c>
      <c r="B67" s="106">
        <v>105</v>
      </c>
      <c r="C67" s="103">
        <v>0.91673481464385997</v>
      </c>
      <c r="D67" s="103">
        <v>4.2491298168897601E-2</v>
      </c>
      <c r="E67" s="103">
        <v>2.63015925884247E-2</v>
      </c>
      <c r="F67" s="103">
        <v>1.01503320038319E-2</v>
      </c>
      <c r="G67" s="103">
        <v>4.3219360522925897E-3</v>
      </c>
      <c r="H67" s="103">
        <v>0.93120710741672896</v>
      </c>
    </row>
    <row r="68" spans="1:8" x14ac:dyDescent="0.2">
      <c r="A68" s="2" t="s">
        <v>87</v>
      </c>
      <c r="B68" s="106">
        <v>93</v>
      </c>
      <c r="C68" s="103">
        <v>0.90604490041732799</v>
      </c>
      <c r="D68" s="103">
        <v>1.10695781186223E-2</v>
      </c>
      <c r="E68" s="103">
        <v>7.6776534318924006E-2</v>
      </c>
      <c r="F68" s="103">
        <v>6.1090174131095401E-3</v>
      </c>
      <c r="G68" s="103">
        <v>0</v>
      </c>
      <c r="H68" s="103">
        <v>0.91215389022137805</v>
      </c>
    </row>
    <row r="69" spans="1:8" x14ac:dyDescent="0.2">
      <c r="A69" s="2" t="s">
        <v>88</v>
      </c>
      <c r="B69" s="106">
        <v>111</v>
      </c>
      <c r="C69" s="103">
        <v>0.86502271890640303</v>
      </c>
      <c r="D69" s="103">
        <v>2.9351398348808299E-2</v>
      </c>
      <c r="E69" s="103">
        <v>0.100877985358238</v>
      </c>
      <c r="F69" s="103">
        <v>0</v>
      </c>
      <c r="G69" s="103">
        <v>4.7478699125349504E-3</v>
      </c>
      <c r="H69" s="103">
        <v>0.86977061271502898</v>
      </c>
    </row>
    <row r="70" spans="1:8" x14ac:dyDescent="0.2">
      <c r="A70" s="2" t="s">
        <v>89</v>
      </c>
      <c r="B70" s="106">
        <v>102</v>
      </c>
      <c r="C70" s="103">
        <v>0.32610192894935602</v>
      </c>
      <c r="D70" s="103">
        <v>5.7726409286260598E-2</v>
      </c>
      <c r="E70" s="103">
        <v>0.56630450487136796</v>
      </c>
      <c r="F70" s="103">
        <v>4.9867194145917899E-2</v>
      </c>
      <c r="G70" s="103">
        <v>0</v>
      </c>
      <c r="H70" s="103">
        <v>0.37596910908933301</v>
      </c>
    </row>
    <row r="71" spans="1:8" x14ac:dyDescent="0.2">
      <c r="A71" s="3" t="s">
        <v>90</v>
      </c>
      <c r="B71" s="107">
        <v>79</v>
      </c>
      <c r="C71" s="104">
        <v>0.41227102279663103</v>
      </c>
      <c r="D71" s="104">
        <v>6.2786243855953203E-2</v>
      </c>
      <c r="E71" s="104">
        <v>0.47665080428123502</v>
      </c>
      <c r="F71" s="104">
        <v>4.8291925340890898E-2</v>
      </c>
      <c r="G71" s="104">
        <v>0</v>
      </c>
      <c r="H71" s="104">
        <v>0.46056294985325202</v>
      </c>
    </row>
    <row r="73" spans="1:8" x14ac:dyDescent="0.2">
      <c r="A73" t="s">
        <v>99</v>
      </c>
    </row>
    <row r="75" spans="1:8" x14ac:dyDescent="0.2">
      <c r="A75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4" width="12.77734375" bestFit="1" customWidth="1"/>
  </cols>
  <sheetData>
    <row r="1" spans="1:14" x14ac:dyDescent="0.2">
      <c r="A1" s="16" t="str">
        <f>HYPERLINK("#'Inhalt'!A1", "Inhalt")</f>
        <v>Inhalt</v>
      </c>
    </row>
    <row r="3" spans="1:14" x14ac:dyDescent="0.2">
      <c r="A3" s="1" t="s">
        <v>100</v>
      </c>
    </row>
    <row r="4" spans="1:14" x14ac:dyDescent="0.2">
      <c r="A4" t="s">
        <v>23</v>
      </c>
    </row>
    <row r="5" spans="1:14" x14ac:dyDescent="0.2">
      <c r="A5" s="4" t="s">
        <v>24</v>
      </c>
      <c r="B5" s="4" t="s">
        <v>4</v>
      </c>
      <c r="C5" s="4" t="s">
        <v>101</v>
      </c>
      <c r="D5" s="4" t="s">
        <v>102</v>
      </c>
      <c r="E5" s="4" t="s">
        <v>103</v>
      </c>
      <c r="F5" s="4" t="s">
        <v>104</v>
      </c>
      <c r="G5" s="4" t="s">
        <v>105</v>
      </c>
      <c r="H5" s="4" t="s">
        <v>106</v>
      </c>
      <c r="I5" s="4" t="s">
        <v>107</v>
      </c>
      <c r="J5" s="4" t="s">
        <v>108</v>
      </c>
      <c r="K5" s="4" t="s">
        <v>109</v>
      </c>
      <c r="L5" s="4" t="s">
        <v>110</v>
      </c>
      <c r="M5" s="4" t="s">
        <v>25</v>
      </c>
      <c r="N5" s="4" t="s">
        <v>111</v>
      </c>
    </row>
    <row r="6" spans="1:14" x14ac:dyDescent="0.2">
      <c r="A6" s="5" t="s">
        <v>26</v>
      </c>
      <c r="B6" s="111" t="s">
        <v>1</v>
      </c>
      <c r="C6" s="108" t="s">
        <v>1</v>
      </c>
      <c r="D6" s="108" t="s">
        <v>1</v>
      </c>
      <c r="E6" s="108" t="s">
        <v>1</v>
      </c>
      <c r="F6" s="108" t="s">
        <v>1</v>
      </c>
      <c r="G6" s="108" t="s">
        <v>1</v>
      </c>
      <c r="H6" s="108" t="s">
        <v>1</v>
      </c>
      <c r="I6" s="108" t="s">
        <v>1</v>
      </c>
      <c r="J6" s="108" t="s">
        <v>1</v>
      </c>
      <c r="K6" s="108" t="s">
        <v>1</v>
      </c>
      <c r="L6" s="108" t="s">
        <v>1</v>
      </c>
      <c r="M6" s="114" t="s">
        <v>1</v>
      </c>
      <c r="N6" s="114" t="s">
        <v>1</v>
      </c>
    </row>
    <row r="7" spans="1:14" x14ac:dyDescent="0.2">
      <c r="A7" s="2" t="s">
        <v>26</v>
      </c>
      <c r="B7" s="112">
        <v>7270</v>
      </c>
      <c r="C7" s="109">
        <v>3.59931192360818E-3</v>
      </c>
      <c r="D7" s="109">
        <v>6.9320132024586201E-3</v>
      </c>
      <c r="E7" s="109">
        <v>2.0733660086989399E-2</v>
      </c>
      <c r="F7" s="109">
        <v>1.9475281238555901E-2</v>
      </c>
      <c r="G7" s="109">
        <v>6.2118679285049397E-2</v>
      </c>
      <c r="H7" s="109">
        <v>0.151374146342278</v>
      </c>
      <c r="I7" s="109">
        <v>9.8082989454269395E-2</v>
      </c>
      <c r="J7" s="109">
        <v>0.13038755953311901</v>
      </c>
      <c r="K7" s="109">
        <v>0.141704916954041</v>
      </c>
      <c r="L7" s="109">
        <v>0.36559146642684898</v>
      </c>
      <c r="M7" s="115">
        <v>2013.53295898438</v>
      </c>
      <c r="N7" s="115">
        <v>2018</v>
      </c>
    </row>
    <row r="8" spans="1:14" x14ac:dyDescent="0.2">
      <c r="A8" s="5" t="s">
        <v>27</v>
      </c>
      <c r="B8" s="111" t="s">
        <v>1</v>
      </c>
      <c r="C8" s="108" t="s">
        <v>1</v>
      </c>
      <c r="D8" s="108" t="s">
        <v>1</v>
      </c>
      <c r="E8" s="108" t="s">
        <v>1</v>
      </c>
      <c r="F8" s="108" t="s">
        <v>1</v>
      </c>
      <c r="G8" s="108" t="s">
        <v>1</v>
      </c>
      <c r="H8" s="108" t="s">
        <v>1</v>
      </c>
      <c r="I8" s="108" t="s">
        <v>1</v>
      </c>
      <c r="J8" s="108" t="s">
        <v>1</v>
      </c>
      <c r="K8" s="108" t="s">
        <v>1</v>
      </c>
      <c r="L8" s="108" t="s">
        <v>1</v>
      </c>
      <c r="M8" s="114" t="s">
        <v>1</v>
      </c>
      <c r="N8" s="114" t="s">
        <v>1</v>
      </c>
    </row>
    <row r="9" spans="1:14" x14ac:dyDescent="0.2">
      <c r="A9" s="2" t="s">
        <v>28</v>
      </c>
      <c r="B9" s="112">
        <v>105</v>
      </c>
      <c r="C9" s="109">
        <v>1.4492176473140699E-2</v>
      </c>
      <c r="D9" s="109">
        <v>0</v>
      </c>
      <c r="E9" s="109">
        <v>2.9458664357662201E-2</v>
      </c>
      <c r="F9" s="109">
        <v>0</v>
      </c>
      <c r="G9" s="109">
        <v>5.4614681750536E-2</v>
      </c>
      <c r="H9" s="109">
        <v>0.14641603827476499</v>
      </c>
      <c r="I9" s="109">
        <v>8.0611854791641194E-2</v>
      </c>
      <c r="J9" s="109">
        <v>7.8402802348136902E-2</v>
      </c>
      <c r="K9" s="109">
        <v>0.106940940022469</v>
      </c>
      <c r="L9" s="109">
        <v>0.48906284570693997</v>
      </c>
      <c r="M9" s="115">
        <v>2014.46203613281</v>
      </c>
      <c r="N9" s="115">
        <v>2020</v>
      </c>
    </row>
    <row r="10" spans="1:14" x14ac:dyDescent="0.2">
      <c r="A10" s="2" t="s">
        <v>29</v>
      </c>
      <c r="B10" s="112">
        <v>106</v>
      </c>
      <c r="C10" s="109">
        <v>0</v>
      </c>
      <c r="D10" s="109">
        <v>0</v>
      </c>
      <c r="E10" s="109">
        <v>0</v>
      </c>
      <c r="F10" s="109">
        <v>0</v>
      </c>
      <c r="G10" s="109">
        <v>2.93466448783875E-2</v>
      </c>
      <c r="H10" s="109">
        <v>0.16315996646881101</v>
      </c>
      <c r="I10" s="109">
        <v>0.123300701379776</v>
      </c>
      <c r="J10" s="109">
        <v>8.1436410546302795E-2</v>
      </c>
      <c r="K10" s="109">
        <v>9.6191965043544797E-2</v>
      </c>
      <c r="L10" s="109">
        <v>0.50656431913375899</v>
      </c>
      <c r="M10" s="115">
        <v>2016.84777832031</v>
      </c>
      <c r="N10" s="115">
        <v>2021</v>
      </c>
    </row>
    <row r="11" spans="1:14" x14ac:dyDescent="0.2">
      <c r="A11" s="2" t="s">
        <v>30</v>
      </c>
      <c r="B11" s="112">
        <v>128</v>
      </c>
      <c r="C11" s="109">
        <v>0</v>
      </c>
      <c r="D11" s="109">
        <v>0</v>
      </c>
      <c r="E11" s="109">
        <v>3.0450796708464602E-2</v>
      </c>
      <c r="F11" s="109">
        <v>1.30759943276644E-2</v>
      </c>
      <c r="G11" s="109">
        <v>5.96177205443382E-3</v>
      </c>
      <c r="H11" s="109">
        <v>8.8097967207431793E-2</v>
      </c>
      <c r="I11" s="109">
        <v>6.0942891985178001E-2</v>
      </c>
      <c r="J11" s="109">
        <v>0.121188171207905</v>
      </c>
      <c r="K11" s="109">
        <v>0.15502335131168399</v>
      </c>
      <c r="L11" s="109">
        <v>0.52525907754898105</v>
      </c>
      <c r="M11" s="115">
        <v>2016.99243164062</v>
      </c>
      <c r="N11" s="115">
        <v>2021</v>
      </c>
    </row>
    <row r="12" spans="1:14" x14ac:dyDescent="0.2">
      <c r="A12" s="2" t="s">
        <v>31</v>
      </c>
      <c r="B12" s="112">
        <v>109</v>
      </c>
      <c r="C12" s="109">
        <v>0</v>
      </c>
      <c r="D12" s="109">
        <v>0</v>
      </c>
      <c r="E12" s="109">
        <v>1.8701167777180699E-2</v>
      </c>
      <c r="F12" s="109">
        <v>0</v>
      </c>
      <c r="G12" s="109">
        <v>4.68928553164005E-2</v>
      </c>
      <c r="H12" s="109">
        <v>0.1126459389925</v>
      </c>
      <c r="I12" s="109">
        <v>0.21128307282924699</v>
      </c>
      <c r="J12" s="109">
        <v>0.109547235071659</v>
      </c>
      <c r="K12" s="109">
        <v>0.12772247195243799</v>
      </c>
      <c r="L12" s="109">
        <v>0.37320727109909102</v>
      </c>
      <c r="M12" s="115">
        <v>2014.95190429688</v>
      </c>
      <c r="N12" s="115">
        <v>2018</v>
      </c>
    </row>
    <row r="13" spans="1:14" x14ac:dyDescent="0.2">
      <c r="A13" s="2" t="s">
        <v>32</v>
      </c>
      <c r="B13" s="112">
        <v>109</v>
      </c>
      <c r="C13" s="109">
        <v>0</v>
      </c>
      <c r="D13" s="109">
        <v>0</v>
      </c>
      <c r="E13" s="109">
        <v>0</v>
      </c>
      <c r="F13" s="109">
        <v>3.6820264067500799E-3</v>
      </c>
      <c r="G13" s="109">
        <v>3.6084275692701298E-2</v>
      </c>
      <c r="H13" s="109">
        <v>0.110400833189487</v>
      </c>
      <c r="I13" s="109">
        <v>0.111489027738571</v>
      </c>
      <c r="J13" s="109">
        <v>0.10137607902288399</v>
      </c>
      <c r="K13" s="109">
        <v>0.10364868491888</v>
      </c>
      <c r="L13" s="109">
        <v>0.53331905603408802</v>
      </c>
      <c r="M13" s="115">
        <v>2017.29736328125</v>
      </c>
      <c r="N13" s="115">
        <v>2021</v>
      </c>
    </row>
    <row r="14" spans="1:14" x14ac:dyDescent="0.2">
      <c r="A14" s="2" t="s">
        <v>33</v>
      </c>
      <c r="B14" s="112">
        <v>98</v>
      </c>
      <c r="C14" s="109">
        <v>0</v>
      </c>
      <c r="D14" s="109">
        <v>0</v>
      </c>
      <c r="E14" s="109">
        <v>0</v>
      </c>
      <c r="F14" s="109">
        <v>0</v>
      </c>
      <c r="G14" s="109">
        <v>3.8592223078012501E-2</v>
      </c>
      <c r="H14" s="109">
        <v>0.207344800233841</v>
      </c>
      <c r="I14" s="109">
        <v>0.101535007357597</v>
      </c>
      <c r="J14" s="109">
        <v>0.13548995554447199</v>
      </c>
      <c r="K14" s="109">
        <v>0.17729844152927399</v>
      </c>
      <c r="L14" s="109">
        <v>0.339739590883255</v>
      </c>
      <c r="M14" s="115">
        <v>2015.11682128906</v>
      </c>
      <c r="N14" s="115">
        <v>2018</v>
      </c>
    </row>
    <row r="15" spans="1:14" x14ac:dyDescent="0.2">
      <c r="A15" s="2" t="s">
        <v>34</v>
      </c>
      <c r="B15" s="112">
        <v>95</v>
      </c>
      <c r="C15" s="109">
        <v>1.82260554283857E-2</v>
      </c>
      <c r="D15" s="109">
        <v>0</v>
      </c>
      <c r="E15" s="109">
        <v>0</v>
      </c>
      <c r="F15" s="109">
        <v>2.5164410471916199E-2</v>
      </c>
      <c r="G15" s="109">
        <v>2.0225787535309799E-2</v>
      </c>
      <c r="H15" s="109">
        <v>9.8059512674808502E-2</v>
      </c>
      <c r="I15" s="109">
        <v>6.5399922430515303E-2</v>
      </c>
      <c r="J15" s="109">
        <v>9.4428360462188707E-2</v>
      </c>
      <c r="K15" s="109">
        <v>0.117249168455601</v>
      </c>
      <c r="L15" s="109">
        <v>0.56124675273895297</v>
      </c>
      <c r="M15" s="115">
        <v>2016.54907226562</v>
      </c>
      <c r="N15" s="115">
        <v>2021</v>
      </c>
    </row>
    <row r="16" spans="1:14" x14ac:dyDescent="0.2">
      <c r="A16" s="2" t="s">
        <v>35</v>
      </c>
      <c r="B16" s="112">
        <v>105</v>
      </c>
      <c r="C16" s="109">
        <v>0</v>
      </c>
      <c r="D16" s="109">
        <v>0</v>
      </c>
      <c r="E16" s="109">
        <v>2.5124135427177E-3</v>
      </c>
      <c r="F16" s="109">
        <v>4.9855377525091199E-2</v>
      </c>
      <c r="G16" s="109">
        <v>1.9876914098858799E-2</v>
      </c>
      <c r="H16" s="109">
        <v>0.12728099524974801</v>
      </c>
      <c r="I16" s="109">
        <v>9.1247178614139599E-2</v>
      </c>
      <c r="J16" s="109">
        <v>0.13336443901062001</v>
      </c>
      <c r="K16" s="109">
        <v>0.234069734811783</v>
      </c>
      <c r="L16" s="109">
        <v>0.34179294109344499</v>
      </c>
      <c r="M16" s="115">
        <v>2015.64538574219</v>
      </c>
      <c r="N16" s="115">
        <v>2019</v>
      </c>
    </row>
    <row r="17" spans="1:14" x14ac:dyDescent="0.2">
      <c r="A17" s="2" t="s">
        <v>36</v>
      </c>
      <c r="B17" s="112">
        <v>81</v>
      </c>
      <c r="C17" s="109">
        <v>3.66386817768216E-3</v>
      </c>
      <c r="D17" s="109">
        <v>4.2451065964996797E-3</v>
      </c>
      <c r="E17" s="109">
        <v>4.5384947210550301E-2</v>
      </c>
      <c r="F17" s="109">
        <v>3.66386817768216E-3</v>
      </c>
      <c r="G17" s="109">
        <v>0.16761671006679499</v>
      </c>
      <c r="H17" s="109">
        <v>9.0640194714069394E-2</v>
      </c>
      <c r="I17" s="109">
        <v>7.0110209286212893E-2</v>
      </c>
      <c r="J17" s="109">
        <v>0.164796277880669</v>
      </c>
      <c r="K17" s="109">
        <v>0.121800117194653</v>
      </c>
      <c r="L17" s="109">
        <v>0.32807871699333202</v>
      </c>
      <c r="M17" s="115">
        <v>2011.44506835938</v>
      </c>
      <c r="N17" s="115">
        <v>2017</v>
      </c>
    </row>
    <row r="18" spans="1:14" x14ac:dyDescent="0.2">
      <c r="A18" s="2" t="s">
        <v>37</v>
      </c>
      <c r="B18" s="112">
        <v>78</v>
      </c>
      <c r="C18" s="109">
        <v>0</v>
      </c>
      <c r="D18" s="109">
        <v>1.05638857930899E-2</v>
      </c>
      <c r="E18" s="109">
        <v>1.8693909049034101E-2</v>
      </c>
      <c r="F18" s="109">
        <v>5.2819428965449298E-3</v>
      </c>
      <c r="G18" s="109">
        <v>5.9475190937519101E-2</v>
      </c>
      <c r="H18" s="109">
        <v>8.8327795267105103E-2</v>
      </c>
      <c r="I18" s="109">
        <v>7.1337796747684507E-2</v>
      </c>
      <c r="J18" s="109">
        <v>0.13251589238643599</v>
      </c>
      <c r="K18" s="109">
        <v>0.21747204661369299</v>
      </c>
      <c r="L18" s="109">
        <v>0.39633154869079601</v>
      </c>
      <c r="M18" s="115">
        <v>2015.47521972656</v>
      </c>
      <c r="N18" s="115">
        <v>2019</v>
      </c>
    </row>
    <row r="19" spans="1:14" x14ac:dyDescent="0.2">
      <c r="A19" s="2" t="s">
        <v>38</v>
      </c>
      <c r="B19" s="112">
        <v>100</v>
      </c>
      <c r="C19" s="109">
        <v>3.3923001028597398E-3</v>
      </c>
      <c r="D19" s="109">
        <v>9.4705782830715197E-3</v>
      </c>
      <c r="E19" s="109">
        <v>7.5540862977504702E-2</v>
      </c>
      <c r="F19" s="109">
        <v>2.4875853210687599E-2</v>
      </c>
      <c r="G19" s="109">
        <v>9.5798127353191403E-2</v>
      </c>
      <c r="H19" s="109">
        <v>8.5226759314537007E-2</v>
      </c>
      <c r="I19" s="109">
        <v>0.13376288115978199</v>
      </c>
      <c r="J19" s="109">
        <v>0.13104222714901001</v>
      </c>
      <c r="K19" s="109">
        <v>0.12168658524751701</v>
      </c>
      <c r="L19" s="109">
        <v>0.31920382380485501</v>
      </c>
      <c r="M19" s="115">
        <v>2010.78369140625</v>
      </c>
      <c r="N19" s="115">
        <v>2016</v>
      </c>
    </row>
    <row r="20" spans="1:14" x14ac:dyDescent="0.2">
      <c r="A20" s="2" t="s">
        <v>39</v>
      </c>
      <c r="B20" s="112">
        <v>100</v>
      </c>
      <c r="C20" s="109">
        <v>5.1668016240000699E-3</v>
      </c>
      <c r="D20" s="109">
        <v>7.3414300568401796E-3</v>
      </c>
      <c r="E20" s="109">
        <v>0.21282103657722501</v>
      </c>
      <c r="F20" s="109">
        <v>2.0466582849621801E-2</v>
      </c>
      <c r="G20" s="109">
        <v>8.2589879631996196E-2</v>
      </c>
      <c r="H20" s="109">
        <v>0.12746448814868899</v>
      </c>
      <c r="I20" s="109">
        <v>7.6724693179130596E-2</v>
      </c>
      <c r="J20" s="109">
        <v>0.114907965064049</v>
      </c>
      <c r="K20" s="109">
        <v>0.13784821331500999</v>
      </c>
      <c r="L20" s="109">
        <v>0.214668914675713</v>
      </c>
      <c r="M20" s="115">
        <v>2004.45935058594</v>
      </c>
      <c r="N20" s="115">
        <v>2011</v>
      </c>
    </row>
    <row r="21" spans="1:14" x14ac:dyDescent="0.2">
      <c r="A21" s="2" t="s">
        <v>40</v>
      </c>
      <c r="B21" s="112">
        <v>85</v>
      </c>
      <c r="C21" s="109">
        <v>1.9466308876872101E-2</v>
      </c>
      <c r="D21" s="109">
        <v>8.1420361995696994E-2</v>
      </c>
      <c r="E21" s="109">
        <v>1.9260467961430501E-2</v>
      </c>
      <c r="F21" s="109">
        <v>8.3915643393993405E-2</v>
      </c>
      <c r="G21" s="109">
        <v>0.17065946757793399</v>
      </c>
      <c r="H21" s="109">
        <v>0.24565356969833399</v>
      </c>
      <c r="I21" s="109">
        <v>5.3865209221839898E-2</v>
      </c>
      <c r="J21" s="109">
        <v>9.1633990406990107E-2</v>
      </c>
      <c r="K21" s="109">
        <v>6.3022129237651797E-2</v>
      </c>
      <c r="L21" s="109">
        <v>0.17110286653041801</v>
      </c>
      <c r="M21" s="115">
        <v>2001.72509765625</v>
      </c>
      <c r="N21" s="115">
        <v>2003</v>
      </c>
    </row>
    <row r="22" spans="1:14" x14ac:dyDescent="0.2">
      <c r="A22" s="2" t="s">
        <v>41</v>
      </c>
      <c r="B22" s="112">
        <v>105</v>
      </c>
      <c r="C22" s="109">
        <v>0</v>
      </c>
      <c r="D22" s="109">
        <v>0</v>
      </c>
      <c r="E22" s="109">
        <v>0</v>
      </c>
      <c r="F22" s="109">
        <v>0</v>
      </c>
      <c r="G22" s="109">
        <v>5.39634376764297E-2</v>
      </c>
      <c r="H22" s="109">
        <v>6.8095996975898701E-2</v>
      </c>
      <c r="I22" s="109">
        <v>7.59019926190376E-2</v>
      </c>
      <c r="J22" s="109">
        <v>0.23976233601570099</v>
      </c>
      <c r="K22" s="109">
        <v>0.113213546574116</v>
      </c>
      <c r="L22" s="109">
        <v>0.44906267523765597</v>
      </c>
      <c r="M22" s="115">
        <v>2017.06042480469</v>
      </c>
      <c r="N22" s="115">
        <v>2019</v>
      </c>
    </row>
    <row r="23" spans="1:14" x14ac:dyDescent="0.2">
      <c r="A23" s="2" t="s">
        <v>42</v>
      </c>
      <c r="B23" s="112">
        <v>102</v>
      </c>
      <c r="C23" s="109">
        <v>0</v>
      </c>
      <c r="D23" s="109">
        <v>0</v>
      </c>
      <c r="E23" s="109">
        <v>0</v>
      </c>
      <c r="F23" s="109">
        <v>7.0583457127213504E-3</v>
      </c>
      <c r="G23" s="109">
        <v>2.4976685643196099E-2</v>
      </c>
      <c r="H23" s="109">
        <v>0.111851893365383</v>
      </c>
      <c r="I23" s="109">
        <v>2.7518082410097101E-2</v>
      </c>
      <c r="J23" s="109">
        <v>0.142584443092346</v>
      </c>
      <c r="K23" s="109">
        <v>0.216985493898392</v>
      </c>
      <c r="L23" s="109">
        <v>0.46902504563331598</v>
      </c>
      <c r="M23" s="115">
        <v>2017.65454101562</v>
      </c>
      <c r="N23" s="115">
        <v>2020</v>
      </c>
    </row>
    <row r="24" spans="1:14" x14ac:dyDescent="0.2">
      <c r="A24" s="2" t="s">
        <v>43</v>
      </c>
      <c r="B24" s="112">
        <v>102</v>
      </c>
      <c r="C24" s="109">
        <v>0</v>
      </c>
      <c r="D24" s="109">
        <v>1.7635880038142201E-2</v>
      </c>
      <c r="E24" s="109">
        <v>2.4471005424857101E-2</v>
      </c>
      <c r="F24" s="109">
        <v>2.76373280212283E-3</v>
      </c>
      <c r="G24" s="109">
        <v>2.54565495997667E-2</v>
      </c>
      <c r="H24" s="109">
        <v>0.147071018815041</v>
      </c>
      <c r="I24" s="109">
        <v>8.9850366115570096E-2</v>
      </c>
      <c r="J24" s="109">
        <v>0.139119818806648</v>
      </c>
      <c r="K24" s="109">
        <v>0.196675375103951</v>
      </c>
      <c r="L24" s="109">
        <v>0.35695624351501498</v>
      </c>
      <c r="M24" s="115">
        <v>2014.71252441406</v>
      </c>
      <c r="N24" s="115">
        <v>2018</v>
      </c>
    </row>
    <row r="25" spans="1:14" x14ac:dyDescent="0.2">
      <c r="A25" s="2" t="s">
        <v>44</v>
      </c>
      <c r="B25" s="112">
        <v>103</v>
      </c>
      <c r="C25" s="109">
        <v>7.1873324923217297E-3</v>
      </c>
      <c r="D25" s="109">
        <v>4.4538371264934498E-2</v>
      </c>
      <c r="E25" s="109">
        <v>7.1873324923217297E-3</v>
      </c>
      <c r="F25" s="109">
        <v>1.02928234264255E-2</v>
      </c>
      <c r="G25" s="109">
        <v>3.8684811443090397E-2</v>
      </c>
      <c r="H25" s="109">
        <v>0.13376250863075301</v>
      </c>
      <c r="I25" s="109">
        <v>0.12756672501564001</v>
      </c>
      <c r="J25" s="109">
        <v>0.1215730458498</v>
      </c>
      <c r="K25" s="109">
        <v>0.19278527796268499</v>
      </c>
      <c r="L25" s="109">
        <v>0.31642177700996399</v>
      </c>
      <c r="M25" s="115">
        <v>2012.89208984375</v>
      </c>
      <c r="N25" s="115">
        <v>2018</v>
      </c>
    </row>
    <row r="26" spans="1:14" x14ac:dyDescent="0.2">
      <c r="A26" s="2" t="s">
        <v>45</v>
      </c>
      <c r="B26" s="112">
        <v>100</v>
      </c>
      <c r="C26" s="109">
        <v>9.6356617286801304E-3</v>
      </c>
      <c r="D26" s="109">
        <v>0</v>
      </c>
      <c r="E26" s="109">
        <v>0</v>
      </c>
      <c r="F26" s="109">
        <v>3.2296460121869999E-2</v>
      </c>
      <c r="G26" s="109">
        <v>0.12933184206485701</v>
      </c>
      <c r="H26" s="109">
        <v>0.186177313327789</v>
      </c>
      <c r="I26" s="109">
        <v>7.4064128100871998E-2</v>
      </c>
      <c r="J26" s="109">
        <v>7.9450838267803206E-2</v>
      </c>
      <c r="K26" s="109">
        <v>9.2877008020877797E-2</v>
      </c>
      <c r="L26" s="109">
        <v>0.396166741847992</v>
      </c>
      <c r="M26" s="115">
        <v>2012.1962890625</v>
      </c>
      <c r="N26" s="115">
        <v>2017</v>
      </c>
    </row>
    <row r="27" spans="1:14" x14ac:dyDescent="0.2">
      <c r="A27" s="2" t="s">
        <v>46</v>
      </c>
      <c r="B27" s="112">
        <v>95</v>
      </c>
      <c r="C27" s="109">
        <v>0</v>
      </c>
      <c r="D27" s="109">
        <v>0</v>
      </c>
      <c r="E27" s="109">
        <v>0</v>
      </c>
      <c r="F27" s="109">
        <v>0</v>
      </c>
      <c r="G27" s="109">
        <v>0.15110692381858801</v>
      </c>
      <c r="H27" s="109">
        <v>0.28559574484825101</v>
      </c>
      <c r="I27" s="109">
        <v>4.6833474189043003E-2</v>
      </c>
      <c r="J27" s="109">
        <v>0.14565502107143399</v>
      </c>
      <c r="K27" s="109">
        <v>0.14446453750133501</v>
      </c>
      <c r="L27" s="109">
        <v>0.22634428739547699</v>
      </c>
      <c r="M27" s="115">
        <v>2010.908203125</v>
      </c>
      <c r="N27" s="115">
        <v>2014</v>
      </c>
    </row>
    <row r="28" spans="1:14" x14ac:dyDescent="0.2">
      <c r="A28" s="2" t="s">
        <v>47</v>
      </c>
      <c r="B28" s="112">
        <v>105</v>
      </c>
      <c r="C28" s="109">
        <v>0</v>
      </c>
      <c r="D28" s="109">
        <v>3.0126724392175699E-2</v>
      </c>
      <c r="E28" s="109">
        <v>4.4262416660785703E-2</v>
      </c>
      <c r="F28" s="109">
        <v>3.6445010453462601E-2</v>
      </c>
      <c r="G28" s="109">
        <v>0.21700476109981501</v>
      </c>
      <c r="H28" s="109">
        <v>0.23061211407184601</v>
      </c>
      <c r="I28" s="109">
        <v>7.9090572893619496E-2</v>
      </c>
      <c r="J28" s="109">
        <v>6.7321516573429094E-2</v>
      </c>
      <c r="K28" s="109">
        <v>0.14964388310909299</v>
      </c>
      <c r="L28" s="109">
        <v>0.14549301564693501</v>
      </c>
      <c r="M28" s="115">
        <v>2005.66125488281</v>
      </c>
      <c r="N28" s="115">
        <v>2007</v>
      </c>
    </row>
    <row r="29" spans="1:14" x14ac:dyDescent="0.2">
      <c r="A29" s="2" t="s">
        <v>48</v>
      </c>
      <c r="B29" s="112">
        <v>98</v>
      </c>
      <c r="C29" s="109">
        <v>5.8267172425985302E-3</v>
      </c>
      <c r="D29" s="109">
        <v>5.8267172425985302E-3</v>
      </c>
      <c r="E29" s="109">
        <v>5.8267172425985302E-3</v>
      </c>
      <c r="F29" s="109">
        <v>4.9064360558986699E-2</v>
      </c>
      <c r="G29" s="109">
        <v>8.2063786685466794E-2</v>
      </c>
      <c r="H29" s="109">
        <v>0.30043390393257102</v>
      </c>
      <c r="I29" s="109">
        <v>3.6363486200571102E-2</v>
      </c>
      <c r="J29" s="109">
        <v>0.14724555611610399</v>
      </c>
      <c r="K29" s="109">
        <v>9.7543559968471499E-2</v>
      </c>
      <c r="L29" s="109">
        <v>0.26980522274971003</v>
      </c>
      <c r="M29" s="115">
        <v>2010.37463378906</v>
      </c>
      <c r="N29" s="115">
        <v>2014</v>
      </c>
    </row>
    <row r="30" spans="1:14" x14ac:dyDescent="0.2">
      <c r="A30" s="2" t="s">
        <v>49</v>
      </c>
      <c r="B30" s="112">
        <v>90</v>
      </c>
      <c r="C30" s="109">
        <v>0</v>
      </c>
      <c r="D30" s="109">
        <v>0</v>
      </c>
      <c r="E30" s="109">
        <v>3.9288740605115897E-2</v>
      </c>
      <c r="F30" s="109">
        <v>6.3745439052581801E-2</v>
      </c>
      <c r="G30" s="109">
        <v>0.201198279857635</v>
      </c>
      <c r="H30" s="109">
        <v>0.24907319247722601</v>
      </c>
      <c r="I30" s="109">
        <v>6.7925550043582902E-2</v>
      </c>
      <c r="J30" s="109">
        <v>0.15109233558177901</v>
      </c>
      <c r="K30" s="109">
        <v>5.5779393762350103E-2</v>
      </c>
      <c r="L30" s="109">
        <v>0.17189706861972801</v>
      </c>
      <c r="M30" s="115">
        <v>2006.23791503906</v>
      </c>
      <c r="N30" s="115">
        <v>2008</v>
      </c>
    </row>
    <row r="31" spans="1:14" x14ac:dyDescent="0.2">
      <c r="A31" s="2" t="s">
        <v>50</v>
      </c>
      <c r="B31" s="112">
        <v>81</v>
      </c>
      <c r="C31" s="109">
        <v>0</v>
      </c>
      <c r="D31" s="109">
        <v>0</v>
      </c>
      <c r="E31" s="109">
        <v>7.0454231463372699E-3</v>
      </c>
      <c r="F31" s="109">
        <v>5.4716251790523501E-2</v>
      </c>
      <c r="G31" s="109">
        <v>0.243086948990822</v>
      </c>
      <c r="H31" s="109">
        <v>0.16489936411380801</v>
      </c>
      <c r="I31" s="109">
        <v>6.4222350716590895E-2</v>
      </c>
      <c r="J31" s="109">
        <v>5.8050185441970797E-2</v>
      </c>
      <c r="K31" s="109">
        <v>0.13173098862171201</v>
      </c>
      <c r="L31" s="109">
        <v>0.27624848484992998</v>
      </c>
      <c r="M31" s="115">
        <v>2008.82897949219</v>
      </c>
      <c r="N31" s="115">
        <v>2011</v>
      </c>
    </row>
    <row r="32" spans="1:14" x14ac:dyDescent="0.2">
      <c r="A32" s="2" t="s">
        <v>51</v>
      </c>
      <c r="B32" s="112">
        <v>107</v>
      </c>
      <c r="C32" s="109">
        <v>0</v>
      </c>
      <c r="D32" s="109">
        <v>2.0473826676607101E-2</v>
      </c>
      <c r="E32" s="109">
        <v>0</v>
      </c>
      <c r="F32" s="109">
        <v>0</v>
      </c>
      <c r="G32" s="109">
        <v>3.0962148681283001E-2</v>
      </c>
      <c r="H32" s="109">
        <v>0.14466255903243999</v>
      </c>
      <c r="I32" s="109">
        <v>8.1787563860416398E-2</v>
      </c>
      <c r="J32" s="109">
        <v>0.10677559673786199</v>
      </c>
      <c r="K32" s="109">
        <v>0.17796894907951399</v>
      </c>
      <c r="L32" s="109">
        <v>0.43736934661865201</v>
      </c>
      <c r="M32" s="115">
        <v>2015.74157714844</v>
      </c>
      <c r="N32" s="115">
        <v>2020</v>
      </c>
    </row>
    <row r="33" spans="1:14" x14ac:dyDescent="0.2">
      <c r="A33" s="2" t="s">
        <v>52</v>
      </c>
      <c r="B33" s="112">
        <v>96</v>
      </c>
      <c r="C33" s="109">
        <v>0</v>
      </c>
      <c r="D33" s="109">
        <v>1.6538454219698899E-2</v>
      </c>
      <c r="E33" s="109">
        <v>2.81915441155434E-2</v>
      </c>
      <c r="F33" s="109">
        <v>2.3331814445555201E-3</v>
      </c>
      <c r="G33" s="109">
        <v>7.1732975542545305E-2</v>
      </c>
      <c r="H33" s="109">
        <v>0.171094104647636</v>
      </c>
      <c r="I33" s="109">
        <v>8.5169039666652693E-2</v>
      </c>
      <c r="J33" s="109">
        <v>8.6745373904705006E-2</v>
      </c>
      <c r="K33" s="109">
        <v>0.11545055359601999</v>
      </c>
      <c r="L33" s="109">
        <v>0.422744780778885</v>
      </c>
      <c r="M33" s="115">
        <v>2013.03393554688</v>
      </c>
      <c r="N33" s="115">
        <v>2018</v>
      </c>
    </row>
    <row r="34" spans="1:14" x14ac:dyDescent="0.2">
      <c r="A34" s="2" t="s">
        <v>53</v>
      </c>
      <c r="B34" s="112">
        <v>99</v>
      </c>
      <c r="C34" s="109">
        <v>0</v>
      </c>
      <c r="D34" s="109">
        <v>3.1640920788049698E-2</v>
      </c>
      <c r="E34" s="109">
        <v>4.8979674465954304E-3</v>
      </c>
      <c r="F34" s="109">
        <v>0</v>
      </c>
      <c r="G34" s="109">
        <v>0.12539640069007901</v>
      </c>
      <c r="H34" s="109">
        <v>0.27910247445106501</v>
      </c>
      <c r="I34" s="109">
        <v>0.12465338408947001</v>
      </c>
      <c r="J34" s="109">
        <v>9.8014481365680695E-2</v>
      </c>
      <c r="K34" s="109">
        <v>0.13426199555397</v>
      </c>
      <c r="L34" s="109">
        <v>0.20203238725662201</v>
      </c>
      <c r="M34" s="115">
        <v>2009.99353027344</v>
      </c>
      <c r="N34" s="115">
        <v>2012</v>
      </c>
    </row>
    <row r="35" spans="1:14" x14ac:dyDescent="0.2">
      <c r="A35" s="2" t="s">
        <v>54</v>
      </c>
      <c r="B35" s="112">
        <v>107</v>
      </c>
      <c r="C35" s="109">
        <v>2.85253804177046E-2</v>
      </c>
      <c r="D35" s="109">
        <v>2.3023853078484501E-2</v>
      </c>
      <c r="E35" s="109">
        <v>6.8397238850593595E-2</v>
      </c>
      <c r="F35" s="109">
        <v>5.2455782890319803E-2</v>
      </c>
      <c r="G35" s="109">
        <v>0.10229154676199</v>
      </c>
      <c r="H35" s="109">
        <v>0.259898900985718</v>
      </c>
      <c r="I35" s="109">
        <v>8.47881063818932E-2</v>
      </c>
      <c r="J35" s="109">
        <v>9.9093936383724199E-2</v>
      </c>
      <c r="K35" s="109">
        <v>6.4976960420608507E-2</v>
      </c>
      <c r="L35" s="109">
        <v>0.21654827892780301</v>
      </c>
      <c r="M35" s="115">
        <v>2005.29187011719</v>
      </c>
      <c r="N35" s="115">
        <v>2008</v>
      </c>
    </row>
    <row r="36" spans="1:14" x14ac:dyDescent="0.2">
      <c r="A36" s="2" t="s">
        <v>55</v>
      </c>
      <c r="B36" s="112">
        <v>85</v>
      </c>
      <c r="C36" s="109">
        <v>2.1379696205258401E-2</v>
      </c>
      <c r="D36" s="109">
        <v>5.6942198425531401E-2</v>
      </c>
      <c r="E36" s="109">
        <v>8.6465679109096499E-2</v>
      </c>
      <c r="F36" s="109">
        <v>8.9791767299175304E-2</v>
      </c>
      <c r="G36" s="109">
        <v>6.7675925791263594E-2</v>
      </c>
      <c r="H36" s="109">
        <v>0.12336552888155</v>
      </c>
      <c r="I36" s="109">
        <v>7.3508933186531095E-2</v>
      </c>
      <c r="J36" s="109">
        <v>0.117653824388981</v>
      </c>
      <c r="K36" s="109">
        <v>0.154944032430649</v>
      </c>
      <c r="L36" s="109">
        <v>0.20827241241931899</v>
      </c>
      <c r="M36" s="115">
        <v>2004.4072265625</v>
      </c>
      <c r="N36" s="115">
        <v>2012</v>
      </c>
    </row>
    <row r="37" spans="1:14" x14ac:dyDescent="0.2">
      <c r="A37" s="2" t="s">
        <v>56</v>
      </c>
      <c r="B37" s="112">
        <v>90</v>
      </c>
      <c r="C37" s="109">
        <v>5.8760996907949404E-3</v>
      </c>
      <c r="D37" s="109">
        <v>1.3436620123684399E-2</v>
      </c>
      <c r="E37" s="109">
        <v>3.0575027689337699E-2</v>
      </c>
      <c r="F37" s="109">
        <v>3.3804647624492597E-2</v>
      </c>
      <c r="G37" s="109">
        <v>0.104338996112347</v>
      </c>
      <c r="H37" s="109">
        <v>0.132843792438507</v>
      </c>
      <c r="I37" s="109">
        <v>0.14141133427619901</v>
      </c>
      <c r="J37" s="109">
        <v>7.5014322996139499E-2</v>
      </c>
      <c r="K37" s="109">
        <v>0.14727489650249501</v>
      </c>
      <c r="L37" s="109">
        <v>0.315424263477325</v>
      </c>
      <c r="M37" s="115">
        <v>2011.04150390625</v>
      </c>
      <c r="N37" s="115">
        <v>2016</v>
      </c>
    </row>
    <row r="38" spans="1:14" x14ac:dyDescent="0.2">
      <c r="A38" s="2" t="s">
        <v>57</v>
      </c>
      <c r="B38" s="112">
        <v>105</v>
      </c>
      <c r="C38" s="109">
        <v>3.6461025010794401E-3</v>
      </c>
      <c r="D38" s="109">
        <v>0</v>
      </c>
      <c r="E38" s="109">
        <v>0</v>
      </c>
      <c r="F38" s="109">
        <v>3.5220128484070301E-3</v>
      </c>
      <c r="G38" s="109">
        <v>9.2572964727878598E-2</v>
      </c>
      <c r="H38" s="109">
        <v>9.5199540257453905E-2</v>
      </c>
      <c r="I38" s="109">
        <v>0.18243570625781999</v>
      </c>
      <c r="J38" s="109">
        <v>0.12781962752342199</v>
      </c>
      <c r="K38" s="109">
        <v>6.1602495610714E-2</v>
      </c>
      <c r="L38" s="109">
        <v>0.43320155143737799</v>
      </c>
      <c r="M38" s="115">
        <v>2014.95446777344</v>
      </c>
      <c r="N38" s="115">
        <v>2017</v>
      </c>
    </row>
    <row r="39" spans="1:14" x14ac:dyDescent="0.2">
      <c r="A39" s="2" t="s">
        <v>58</v>
      </c>
      <c r="B39" s="112">
        <v>105</v>
      </c>
      <c r="C39" s="109">
        <v>0</v>
      </c>
      <c r="D39" s="109">
        <v>1.02078169584274E-2</v>
      </c>
      <c r="E39" s="109">
        <v>3.7249601446092098E-3</v>
      </c>
      <c r="F39" s="109">
        <v>5.9592742472886996E-3</v>
      </c>
      <c r="G39" s="109">
        <v>4.2550049722194699E-2</v>
      </c>
      <c r="H39" s="109">
        <v>0.20084340870380399</v>
      </c>
      <c r="I39" s="109">
        <v>5.6662511080503498E-2</v>
      </c>
      <c r="J39" s="109">
        <v>0.15599495172500599</v>
      </c>
      <c r="K39" s="109">
        <v>0.132197946310043</v>
      </c>
      <c r="L39" s="109">
        <v>0.39185908436775202</v>
      </c>
      <c r="M39" s="115">
        <v>2015.087890625</v>
      </c>
      <c r="N39" s="115">
        <v>2018</v>
      </c>
    </row>
    <row r="40" spans="1:14" x14ac:dyDescent="0.2">
      <c r="A40" s="2" t="s">
        <v>59</v>
      </c>
      <c r="B40" s="112">
        <v>103</v>
      </c>
      <c r="C40" s="109">
        <v>2.3627389222383499E-2</v>
      </c>
      <c r="D40" s="109">
        <v>1.1714038439094999E-2</v>
      </c>
      <c r="E40" s="109">
        <v>3.6731913685798603E-2</v>
      </c>
      <c r="F40" s="109">
        <v>9.3572758138179807E-2</v>
      </c>
      <c r="G40" s="109">
        <v>9.8204150795936598E-2</v>
      </c>
      <c r="H40" s="109">
        <v>0.170021161437035</v>
      </c>
      <c r="I40" s="109">
        <v>8.4865413606166798E-2</v>
      </c>
      <c r="J40" s="109">
        <v>7.5094766914844499E-2</v>
      </c>
      <c r="K40" s="109">
        <v>8.2580491900444003E-2</v>
      </c>
      <c r="L40" s="109">
        <v>0.32358792424201999</v>
      </c>
      <c r="M40" s="115">
        <v>2007.29541015625</v>
      </c>
      <c r="N40" s="115">
        <v>2013</v>
      </c>
    </row>
    <row r="41" spans="1:14" x14ac:dyDescent="0.2">
      <c r="A41" s="2" t="s">
        <v>60</v>
      </c>
      <c r="B41" s="112">
        <v>100</v>
      </c>
      <c r="C41" s="109">
        <v>0</v>
      </c>
      <c r="D41" s="109">
        <v>3.2694539986550799E-3</v>
      </c>
      <c r="E41" s="109">
        <v>7.2886265814304393E-2</v>
      </c>
      <c r="F41" s="109">
        <v>1.4181644655764099E-2</v>
      </c>
      <c r="G41" s="109">
        <v>7.7181950211525005E-2</v>
      </c>
      <c r="H41" s="109">
        <v>0.247039780020714</v>
      </c>
      <c r="I41" s="109">
        <v>8.7391369044780703E-2</v>
      </c>
      <c r="J41" s="109">
        <v>0.11740473657846499</v>
      </c>
      <c r="K41" s="109">
        <v>8.9608795940875993E-2</v>
      </c>
      <c r="L41" s="109">
        <v>0.29103600978851302</v>
      </c>
      <c r="M41" s="115">
        <v>2009.92065429688</v>
      </c>
      <c r="N41" s="115">
        <v>2013</v>
      </c>
    </row>
    <row r="42" spans="1:14" x14ac:dyDescent="0.2">
      <c r="A42" s="2" t="s">
        <v>61</v>
      </c>
      <c r="B42" s="112">
        <v>101</v>
      </c>
      <c r="C42" s="109">
        <v>1.9116574898362201E-2</v>
      </c>
      <c r="D42" s="109">
        <v>1.27790411934257E-2</v>
      </c>
      <c r="E42" s="109">
        <v>4.5425426214933402E-2</v>
      </c>
      <c r="F42" s="109">
        <v>3.6243438720703097E-2</v>
      </c>
      <c r="G42" s="109">
        <v>5.7596623897552497E-2</v>
      </c>
      <c r="H42" s="109">
        <v>0.186385378241539</v>
      </c>
      <c r="I42" s="109">
        <v>0.15284916758537301</v>
      </c>
      <c r="J42" s="109">
        <v>0.12163483351469</v>
      </c>
      <c r="K42" s="109">
        <v>0.100765213370323</v>
      </c>
      <c r="L42" s="109">
        <v>0.26720431447029103</v>
      </c>
      <c r="M42" s="115">
        <v>2009.11242675781</v>
      </c>
      <c r="N42" s="115">
        <v>2012</v>
      </c>
    </row>
    <row r="43" spans="1:14" x14ac:dyDescent="0.2">
      <c r="A43" s="2" t="s">
        <v>62</v>
      </c>
      <c r="B43" s="112">
        <v>92</v>
      </c>
      <c r="C43" s="109">
        <v>0</v>
      </c>
      <c r="D43" s="109">
        <v>0</v>
      </c>
      <c r="E43" s="109">
        <v>2.5837672874331499E-2</v>
      </c>
      <c r="F43" s="109">
        <v>3.9500384591519798E-3</v>
      </c>
      <c r="G43" s="109">
        <v>8.6742572486400604E-2</v>
      </c>
      <c r="H43" s="109">
        <v>0.24419488012790699</v>
      </c>
      <c r="I43" s="109">
        <v>0.152062192559242</v>
      </c>
      <c r="J43" s="109">
        <v>0.13313955068588301</v>
      </c>
      <c r="K43" s="109">
        <v>0.100412167608738</v>
      </c>
      <c r="L43" s="109">
        <v>0.25366091728210399</v>
      </c>
      <c r="M43" s="115">
        <v>2011.48120117188</v>
      </c>
      <c r="N43" s="115">
        <v>2013</v>
      </c>
    </row>
    <row r="44" spans="1:14" x14ac:dyDescent="0.2">
      <c r="A44" s="2" t="s">
        <v>63</v>
      </c>
      <c r="B44" s="112">
        <v>96</v>
      </c>
      <c r="C44" s="109">
        <v>0</v>
      </c>
      <c r="D44" s="109">
        <v>0</v>
      </c>
      <c r="E44" s="109">
        <v>2.7973323594778798E-3</v>
      </c>
      <c r="F44" s="109">
        <v>0</v>
      </c>
      <c r="G44" s="109">
        <v>3.4603539388626801E-3</v>
      </c>
      <c r="H44" s="109">
        <v>0.19948969781398801</v>
      </c>
      <c r="I44" s="109">
        <v>9.2776417732238797E-2</v>
      </c>
      <c r="J44" s="109">
        <v>0.19531911611557001</v>
      </c>
      <c r="K44" s="109">
        <v>0.20096769928932201</v>
      </c>
      <c r="L44" s="109">
        <v>0.30518937110900901</v>
      </c>
      <c r="M44" s="115">
        <v>2015.96618652344</v>
      </c>
      <c r="N44" s="115">
        <v>2018</v>
      </c>
    </row>
    <row r="45" spans="1:14" x14ac:dyDescent="0.2">
      <c r="A45" s="2" t="s">
        <v>64</v>
      </c>
      <c r="B45" s="112">
        <v>102</v>
      </c>
      <c r="C45" s="109">
        <v>0</v>
      </c>
      <c r="D45" s="109">
        <v>0</v>
      </c>
      <c r="E45" s="109">
        <v>0</v>
      </c>
      <c r="F45" s="109">
        <v>4.8401500098407303E-3</v>
      </c>
      <c r="G45" s="109">
        <v>5.0991427153348902E-2</v>
      </c>
      <c r="H45" s="109">
        <v>0.10186364501714699</v>
      </c>
      <c r="I45" s="109">
        <v>0.14156496524810799</v>
      </c>
      <c r="J45" s="109">
        <v>0.16328954696655301</v>
      </c>
      <c r="K45" s="109">
        <v>0.182866141200066</v>
      </c>
      <c r="L45" s="109">
        <v>0.35458412766456598</v>
      </c>
      <c r="M45" s="115">
        <v>2016.13073730469</v>
      </c>
      <c r="N45" s="115">
        <v>2018</v>
      </c>
    </row>
    <row r="46" spans="1:14" x14ac:dyDescent="0.2">
      <c r="A46" s="2" t="s">
        <v>65</v>
      </c>
      <c r="B46" s="112">
        <v>107</v>
      </c>
      <c r="C46" s="109">
        <v>0</v>
      </c>
      <c r="D46" s="109">
        <v>3.0515080317854899E-2</v>
      </c>
      <c r="E46" s="109">
        <v>1.03620495647192E-2</v>
      </c>
      <c r="F46" s="109">
        <v>3.5804137587547302E-2</v>
      </c>
      <c r="G46" s="109">
        <v>0.15079899132251701</v>
      </c>
      <c r="H46" s="109">
        <v>0.13053978979587599</v>
      </c>
      <c r="I46" s="109">
        <v>8.4017977118492099E-2</v>
      </c>
      <c r="J46" s="109">
        <v>0.12645804882049599</v>
      </c>
      <c r="K46" s="109">
        <v>0.108799695968628</v>
      </c>
      <c r="L46" s="109">
        <v>0.32270422577857999</v>
      </c>
      <c r="M46" s="115">
        <v>2010.46960449219</v>
      </c>
      <c r="N46" s="115">
        <v>2016</v>
      </c>
    </row>
    <row r="47" spans="1:14" x14ac:dyDescent="0.2">
      <c r="A47" s="2" t="s">
        <v>66</v>
      </c>
      <c r="B47" s="112">
        <v>100</v>
      </c>
      <c r="C47" s="109">
        <v>9.6135698258876801E-3</v>
      </c>
      <c r="D47" s="109">
        <v>2.42225043475628E-2</v>
      </c>
      <c r="E47" s="109">
        <v>1.2774870730936499E-2</v>
      </c>
      <c r="F47" s="109">
        <v>4.0558937937021297E-2</v>
      </c>
      <c r="G47" s="109">
        <v>0.129057556390762</v>
      </c>
      <c r="H47" s="109">
        <v>0.249825194478035</v>
      </c>
      <c r="I47" s="109">
        <v>0.131509333848953</v>
      </c>
      <c r="J47" s="109">
        <v>0.14423812925815599</v>
      </c>
      <c r="K47" s="109">
        <v>9.2960827052593203E-2</v>
      </c>
      <c r="L47" s="109">
        <v>0.16523908078670499</v>
      </c>
      <c r="M47" s="115">
        <v>2007.86437988281</v>
      </c>
      <c r="N47" s="115">
        <v>2011</v>
      </c>
    </row>
    <row r="48" spans="1:14" x14ac:dyDescent="0.2">
      <c r="A48" s="2" t="s">
        <v>67</v>
      </c>
      <c r="B48" s="112">
        <v>92</v>
      </c>
      <c r="C48" s="109">
        <v>1.9495941698551199E-2</v>
      </c>
      <c r="D48" s="109">
        <v>0</v>
      </c>
      <c r="E48" s="109">
        <v>4.4608108699321698E-2</v>
      </c>
      <c r="F48" s="109">
        <v>0.14019598066806799</v>
      </c>
      <c r="G48" s="109">
        <v>0.124183923006058</v>
      </c>
      <c r="H48" s="109">
        <v>0.18894422054290799</v>
      </c>
      <c r="I48" s="109">
        <v>7.6392449438571902E-2</v>
      </c>
      <c r="J48" s="109">
        <v>7.9806573688983903E-2</v>
      </c>
      <c r="K48" s="109">
        <v>8.6445480585098294E-2</v>
      </c>
      <c r="L48" s="109">
        <v>0.23992733657360099</v>
      </c>
      <c r="M48" s="115">
        <v>2005.19030761719</v>
      </c>
      <c r="N48" s="115">
        <v>2009</v>
      </c>
    </row>
    <row r="49" spans="1:14" x14ac:dyDescent="0.2">
      <c r="A49" s="2" t="s">
        <v>68</v>
      </c>
      <c r="B49" s="112">
        <v>91</v>
      </c>
      <c r="C49" s="109">
        <v>0</v>
      </c>
      <c r="D49" s="109">
        <v>0</v>
      </c>
      <c r="E49" s="109">
        <v>0</v>
      </c>
      <c r="F49" s="109">
        <v>4.0157362818717998E-2</v>
      </c>
      <c r="G49" s="109">
        <v>0.124867953360081</v>
      </c>
      <c r="H49" s="109">
        <v>0.14031758904457101</v>
      </c>
      <c r="I49" s="109">
        <v>7.4806205928325695E-2</v>
      </c>
      <c r="J49" s="109">
        <v>0.26787397265434298</v>
      </c>
      <c r="K49" s="109">
        <v>0.17712089419364899</v>
      </c>
      <c r="L49" s="109">
        <v>0.174856022000313</v>
      </c>
      <c r="M49" s="115">
        <v>2011.67456054688</v>
      </c>
      <c r="N49" s="115">
        <v>2015</v>
      </c>
    </row>
    <row r="50" spans="1:14" x14ac:dyDescent="0.2">
      <c r="A50" s="2" t="s">
        <v>69</v>
      </c>
      <c r="B50" s="112">
        <v>71</v>
      </c>
      <c r="C50" s="109">
        <v>0</v>
      </c>
      <c r="D50" s="109">
        <v>0</v>
      </c>
      <c r="E50" s="109">
        <v>6.7575626075267806E-2</v>
      </c>
      <c r="F50" s="109">
        <v>5.9767976403236403E-2</v>
      </c>
      <c r="G50" s="109">
        <v>8.5041947662830394E-2</v>
      </c>
      <c r="H50" s="109">
        <v>0.14862166345119501</v>
      </c>
      <c r="I50" s="109">
        <v>0.11309027671814</v>
      </c>
      <c r="J50" s="109">
        <v>0.15471088886261</v>
      </c>
      <c r="K50" s="109">
        <v>5.3730975836515399E-2</v>
      </c>
      <c r="L50" s="109">
        <v>0.31746065616607699</v>
      </c>
      <c r="M50" s="115">
        <v>2010.10412597656</v>
      </c>
      <c r="N50" s="115">
        <v>2015</v>
      </c>
    </row>
    <row r="51" spans="1:14" x14ac:dyDescent="0.2">
      <c r="A51" s="2" t="s">
        <v>70</v>
      </c>
      <c r="B51" s="112">
        <v>109</v>
      </c>
      <c r="C51" s="109">
        <v>3.7244118284434102E-3</v>
      </c>
      <c r="D51" s="109">
        <v>1.9273092970251999E-2</v>
      </c>
      <c r="E51" s="109">
        <v>2.5910239201039102E-3</v>
      </c>
      <c r="F51" s="109">
        <v>5.6406825780868503E-2</v>
      </c>
      <c r="G51" s="109">
        <v>0.100576266646385</v>
      </c>
      <c r="H51" s="109">
        <v>8.3354018628597301E-2</v>
      </c>
      <c r="I51" s="109">
        <v>7.2266779839992495E-2</v>
      </c>
      <c r="J51" s="109">
        <v>0.15732274949550601</v>
      </c>
      <c r="K51" s="109">
        <v>0.216415390372276</v>
      </c>
      <c r="L51" s="109">
        <v>0.28806945681571999</v>
      </c>
      <c r="M51" s="115">
        <v>2011.83361816406</v>
      </c>
      <c r="N51" s="115">
        <v>2018</v>
      </c>
    </row>
    <row r="52" spans="1:14" x14ac:dyDescent="0.2">
      <c r="A52" s="2" t="s">
        <v>71</v>
      </c>
      <c r="B52" s="112">
        <v>85</v>
      </c>
      <c r="C52" s="109">
        <v>3.2186321914196001E-2</v>
      </c>
      <c r="D52" s="109">
        <v>4.5900788158178302E-2</v>
      </c>
      <c r="E52" s="109">
        <v>6.8237587809562697E-2</v>
      </c>
      <c r="F52" s="109">
        <v>6.2476716935634599E-2</v>
      </c>
      <c r="G52" s="109">
        <v>0.17929121851921101</v>
      </c>
      <c r="H52" s="109">
        <v>0.30843824148178101</v>
      </c>
      <c r="I52" s="109">
        <v>5.8467429131269497E-2</v>
      </c>
      <c r="J52" s="109">
        <v>0.10281494259834301</v>
      </c>
      <c r="K52" s="109">
        <v>8.1876941025257097E-2</v>
      </c>
      <c r="L52" s="109">
        <v>6.0309804975986502E-2</v>
      </c>
      <c r="M52" s="115">
        <v>1999.23181152344</v>
      </c>
      <c r="N52" s="115">
        <v>2001</v>
      </c>
    </row>
    <row r="53" spans="1:14" x14ac:dyDescent="0.2">
      <c r="A53" s="2" t="s">
        <v>72</v>
      </c>
      <c r="B53" s="112">
        <v>102</v>
      </c>
      <c r="C53" s="109">
        <v>1.0203370824456199E-2</v>
      </c>
      <c r="D53" s="109">
        <v>0</v>
      </c>
      <c r="E53" s="109">
        <v>0</v>
      </c>
      <c r="F53" s="109">
        <v>4.9653980880975702E-2</v>
      </c>
      <c r="G53" s="109">
        <v>7.8118436038494096E-2</v>
      </c>
      <c r="H53" s="109">
        <v>0.204523220658302</v>
      </c>
      <c r="I53" s="109">
        <v>9.2917755246162401E-2</v>
      </c>
      <c r="J53" s="109">
        <v>6.9761596620082897E-2</v>
      </c>
      <c r="K53" s="109">
        <v>0.131829023361206</v>
      </c>
      <c r="L53" s="109">
        <v>0.362992614507675</v>
      </c>
      <c r="M53" s="115">
        <v>2012.50048828125</v>
      </c>
      <c r="N53" s="115">
        <v>2016</v>
      </c>
    </row>
    <row r="54" spans="1:14" x14ac:dyDescent="0.2">
      <c r="A54" s="2" t="s">
        <v>73</v>
      </c>
      <c r="B54" s="112">
        <v>100</v>
      </c>
      <c r="C54" s="109">
        <v>0</v>
      </c>
      <c r="D54" s="109">
        <v>0</v>
      </c>
      <c r="E54" s="109">
        <v>1.6280036419630099E-2</v>
      </c>
      <c r="F54" s="109">
        <v>0.104766562581062</v>
      </c>
      <c r="G54" s="109">
        <v>2.9521603137254701E-2</v>
      </c>
      <c r="H54" s="109">
        <v>0.18248420953750599</v>
      </c>
      <c r="I54" s="109">
        <v>3.2381288707256303E-2</v>
      </c>
      <c r="J54" s="109">
        <v>0.188077703118324</v>
      </c>
      <c r="K54" s="109">
        <v>0.127375602722168</v>
      </c>
      <c r="L54" s="109">
        <v>0.31911298632621798</v>
      </c>
      <c r="M54" s="115">
        <v>2011.96020507812</v>
      </c>
      <c r="N54" s="115">
        <v>2017</v>
      </c>
    </row>
    <row r="55" spans="1:14" x14ac:dyDescent="0.2">
      <c r="A55" s="2" t="s">
        <v>74</v>
      </c>
      <c r="B55" s="112">
        <v>94</v>
      </c>
      <c r="C55" s="109">
        <v>1.26207694411278E-2</v>
      </c>
      <c r="D55" s="109">
        <v>1.26207694411278E-2</v>
      </c>
      <c r="E55" s="109">
        <v>1.7753310501575501E-2</v>
      </c>
      <c r="F55" s="109">
        <v>8.0251134932041196E-2</v>
      </c>
      <c r="G55" s="109">
        <v>0.26822212338447599</v>
      </c>
      <c r="H55" s="109">
        <v>0.21107600629329701</v>
      </c>
      <c r="I55" s="109">
        <v>9.0897172689437894E-2</v>
      </c>
      <c r="J55" s="109">
        <v>8.5647284984588595E-2</v>
      </c>
      <c r="K55" s="109">
        <v>3.9149042218923603E-2</v>
      </c>
      <c r="L55" s="109">
        <v>0.18176241219043701</v>
      </c>
      <c r="M55" s="115">
        <v>2005.15344238281</v>
      </c>
      <c r="N55" s="115">
        <v>2006</v>
      </c>
    </row>
    <row r="56" spans="1:14" x14ac:dyDescent="0.2">
      <c r="A56" s="2" t="s">
        <v>75</v>
      </c>
      <c r="B56" s="112">
        <v>105</v>
      </c>
      <c r="C56" s="109">
        <v>0</v>
      </c>
      <c r="D56" s="109">
        <v>0</v>
      </c>
      <c r="E56" s="109">
        <v>0</v>
      </c>
      <c r="F56" s="109">
        <v>0</v>
      </c>
      <c r="G56" s="109">
        <v>5.8373715728521298E-2</v>
      </c>
      <c r="H56" s="109">
        <v>0.13024330139160201</v>
      </c>
      <c r="I56" s="109">
        <v>9.5303259789943695E-2</v>
      </c>
      <c r="J56" s="109">
        <v>0.21133396029472401</v>
      </c>
      <c r="K56" s="109">
        <v>0.19170224666595501</v>
      </c>
      <c r="L56" s="109">
        <v>0.31304350495338401</v>
      </c>
      <c r="M56" s="115">
        <v>2015.46411132812</v>
      </c>
      <c r="N56" s="115">
        <v>2018</v>
      </c>
    </row>
    <row r="57" spans="1:14" x14ac:dyDescent="0.2">
      <c r="A57" s="2" t="s">
        <v>76</v>
      </c>
      <c r="B57" s="112">
        <v>99</v>
      </c>
      <c r="C57" s="109">
        <v>1.7787273973226499E-2</v>
      </c>
      <c r="D57" s="109">
        <v>0</v>
      </c>
      <c r="E57" s="109">
        <v>0</v>
      </c>
      <c r="F57" s="109">
        <v>3.2950402237474901E-3</v>
      </c>
      <c r="G57" s="109">
        <v>1.82499494403601E-2</v>
      </c>
      <c r="H57" s="109">
        <v>0.189888060092926</v>
      </c>
      <c r="I57" s="109">
        <v>4.3843626976013197E-2</v>
      </c>
      <c r="J57" s="109">
        <v>0.1024070084095</v>
      </c>
      <c r="K57" s="109">
        <v>0.192066535353661</v>
      </c>
      <c r="L57" s="109">
        <v>0.43246251344680797</v>
      </c>
      <c r="M57" s="115">
        <v>2016.21630859375</v>
      </c>
      <c r="N57" s="115">
        <v>2020</v>
      </c>
    </row>
    <row r="58" spans="1:14" x14ac:dyDescent="0.2">
      <c r="A58" s="2" t="s">
        <v>77</v>
      </c>
      <c r="B58" s="112">
        <v>104</v>
      </c>
      <c r="C58" s="109">
        <v>0</v>
      </c>
      <c r="D58" s="109">
        <v>0</v>
      </c>
      <c r="E58" s="109">
        <v>9.1211767867207492E-3</v>
      </c>
      <c r="F58" s="109">
        <v>1.52649935334921E-2</v>
      </c>
      <c r="G58" s="109">
        <v>3.7733960896730402E-2</v>
      </c>
      <c r="H58" s="109">
        <v>0.15096659958362599</v>
      </c>
      <c r="I58" s="109">
        <v>0.14066427946090701</v>
      </c>
      <c r="J58" s="109">
        <v>0.16172134876251201</v>
      </c>
      <c r="K58" s="109">
        <v>5.9298988431692103E-2</v>
      </c>
      <c r="L58" s="109">
        <v>0.42522865533828702</v>
      </c>
      <c r="M58" s="115">
        <v>2014.9541015625</v>
      </c>
      <c r="N58" s="115">
        <v>2017</v>
      </c>
    </row>
    <row r="59" spans="1:14" x14ac:dyDescent="0.2">
      <c r="A59" s="2" t="s">
        <v>78</v>
      </c>
      <c r="B59" s="112">
        <v>92</v>
      </c>
      <c r="C59" s="109">
        <v>0</v>
      </c>
      <c r="D59" s="109">
        <v>4.4638044200837603E-3</v>
      </c>
      <c r="E59" s="109">
        <v>2.4511152878403698E-2</v>
      </c>
      <c r="F59" s="109">
        <v>1.6188018023967701E-2</v>
      </c>
      <c r="G59" s="109">
        <v>0.10160106420517</v>
      </c>
      <c r="H59" s="109">
        <v>0.12732256948947901</v>
      </c>
      <c r="I59" s="109">
        <v>0.13394139707088501</v>
      </c>
      <c r="J59" s="109">
        <v>0.15129654109478</v>
      </c>
      <c r="K59" s="109">
        <v>0.14075779914855999</v>
      </c>
      <c r="L59" s="109">
        <v>0.29991766810417197</v>
      </c>
      <c r="M59" s="115">
        <v>2013.11206054688</v>
      </c>
      <c r="N59" s="115">
        <v>2016</v>
      </c>
    </row>
    <row r="60" spans="1:14" x14ac:dyDescent="0.2">
      <c r="A60" s="2" t="s">
        <v>79</v>
      </c>
      <c r="B60" s="112">
        <v>90</v>
      </c>
      <c r="C60" s="109">
        <v>1.7571073025465001E-2</v>
      </c>
      <c r="D60" s="109">
        <v>3.9812732487916898E-2</v>
      </c>
      <c r="E60" s="109">
        <v>3.3443957567215001E-2</v>
      </c>
      <c r="F60" s="109">
        <v>3.10541782528162E-2</v>
      </c>
      <c r="G60" s="109">
        <v>7.8756168484687805E-2</v>
      </c>
      <c r="H60" s="109">
        <v>0.17798353731632199</v>
      </c>
      <c r="I60" s="109">
        <v>0.107487425208092</v>
      </c>
      <c r="J60" s="109">
        <v>2.3660166189074499E-2</v>
      </c>
      <c r="K60" s="109">
        <v>0.20843052864074699</v>
      </c>
      <c r="L60" s="109">
        <v>0.28180024027824402</v>
      </c>
      <c r="M60" s="115">
        <v>2008.53784179688</v>
      </c>
      <c r="N60" s="115">
        <v>2016</v>
      </c>
    </row>
    <row r="61" spans="1:14" x14ac:dyDescent="0.2">
      <c r="A61" s="2" t="s">
        <v>80</v>
      </c>
      <c r="B61" s="112">
        <v>89</v>
      </c>
      <c r="C61" s="109">
        <v>7.9136220738291706E-3</v>
      </c>
      <c r="D61" s="109">
        <v>3.0063269659876799E-2</v>
      </c>
      <c r="E61" s="109">
        <v>6.4589053392410306E-2</v>
      </c>
      <c r="F61" s="109">
        <v>3.8708861917257302E-2</v>
      </c>
      <c r="G61" s="109">
        <v>0.20529010891914401</v>
      </c>
      <c r="H61" s="109">
        <v>0.12508082389831501</v>
      </c>
      <c r="I61" s="109">
        <v>0.15454138815403001</v>
      </c>
      <c r="J61" s="109">
        <v>0.10181997716426799</v>
      </c>
      <c r="K61" s="109">
        <v>0.104253508150578</v>
      </c>
      <c r="L61" s="109">
        <v>0.16773940622806499</v>
      </c>
      <c r="M61" s="115">
        <v>2004.9482421875</v>
      </c>
      <c r="N61" s="115">
        <v>2010</v>
      </c>
    </row>
    <row r="62" spans="1:14" x14ac:dyDescent="0.2">
      <c r="A62" s="2" t="s">
        <v>81</v>
      </c>
      <c r="B62" s="112">
        <v>122</v>
      </c>
      <c r="C62" s="109">
        <v>0</v>
      </c>
      <c r="D62" s="109">
        <v>3.7744834553450298E-3</v>
      </c>
      <c r="E62" s="109">
        <v>2.7122054249048198E-2</v>
      </c>
      <c r="F62" s="109">
        <v>1.6997130587697001E-2</v>
      </c>
      <c r="G62" s="109">
        <v>6.0822978615760803E-2</v>
      </c>
      <c r="H62" s="109">
        <v>0.105756685137749</v>
      </c>
      <c r="I62" s="109">
        <v>0.13533404469490101</v>
      </c>
      <c r="J62" s="109">
        <v>8.6598068475723294E-2</v>
      </c>
      <c r="K62" s="109">
        <v>0.117795839905739</v>
      </c>
      <c r="L62" s="109">
        <v>0.44579872488975503</v>
      </c>
      <c r="M62" s="115">
        <v>2014.55432128906</v>
      </c>
      <c r="N62" s="115">
        <v>2020</v>
      </c>
    </row>
    <row r="63" spans="1:14" x14ac:dyDescent="0.2">
      <c r="A63" s="2" t="s">
        <v>82</v>
      </c>
      <c r="B63" s="112">
        <v>92</v>
      </c>
      <c r="C63" s="109">
        <v>0</v>
      </c>
      <c r="D63" s="109">
        <v>4.0364572778344198E-3</v>
      </c>
      <c r="E63" s="109">
        <v>7.5887250714003996E-3</v>
      </c>
      <c r="F63" s="109">
        <v>2.60752476751804E-2</v>
      </c>
      <c r="G63" s="109">
        <v>8.7665580213069902E-2</v>
      </c>
      <c r="H63" s="109">
        <v>0.21017095446586601</v>
      </c>
      <c r="I63" s="109">
        <v>6.8182773888111101E-2</v>
      </c>
      <c r="J63" s="109">
        <v>0.13244959712028501</v>
      </c>
      <c r="K63" s="109">
        <v>0.17919409275054901</v>
      </c>
      <c r="L63" s="109">
        <v>0.28463658690452598</v>
      </c>
      <c r="M63" s="115">
        <v>2012.74255371094</v>
      </c>
      <c r="N63" s="115">
        <v>2017</v>
      </c>
    </row>
    <row r="64" spans="1:14" x14ac:dyDescent="0.2">
      <c r="A64" s="2" t="s">
        <v>83</v>
      </c>
      <c r="B64" s="112">
        <v>98</v>
      </c>
      <c r="C64" s="109">
        <v>3.2724980264902101E-2</v>
      </c>
      <c r="D64" s="109">
        <v>2.7501324191689502E-2</v>
      </c>
      <c r="E64" s="109">
        <v>4.8377439379692098E-2</v>
      </c>
      <c r="F64" s="109">
        <v>1.9303372129797901E-2</v>
      </c>
      <c r="G64" s="109">
        <v>0.119854606688023</v>
      </c>
      <c r="H64" s="109">
        <v>0.27062809467315702</v>
      </c>
      <c r="I64" s="109">
        <v>0.114477917551994</v>
      </c>
      <c r="J64" s="109">
        <v>7.4061356484889998E-2</v>
      </c>
      <c r="K64" s="109">
        <v>8.8085167109966306E-2</v>
      </c>
      <c r="L64" s="109">
        <v>0.20498573780059801</v>
      </c>
      <c r="M64" s="115">
        <v>2005.13220214844</v>
      </c>
      <c r="N64" s="115">
        <v>2009</v>
      </c>
    </row>
    <row r="65" spans="1:14" x14ac:dyDescent="0.2">
      <c r="A65" s="2" t="s">
        <v>84</v>
      </c>
      <c r="B65" s="112">
        <v>83</v>
      </c>
      <c r="C65" s="109">
        <v>7.0675569586455796E-3</v>
      </c>
      <c r="D65" s="109">
        <v>0</v>
      </c>
      <c r="E65" s="109">
        <v>1.4203717932105101E-2</v>
      </c>
      <c r="F65" s="109">
        <v>7.0675569586455796E-3</v>
      </c>
      <c r="G65" s="109">
        <v>0.123851336538792</v>
      </c>
      <c r="H65" s="109">
        <v>0.242233246564865</v>
      </c>
      <c r="I65" s="109">
        <v>7.3680862784385695E-2</v>
      </c>
      <c r="J65" s="109">
        <v>8.4764152765274006E-2</v>
      </c>
      <c r="K65" s="109">
        <v>0.16972230374813099</v>
      </c>
      <c r="L65" s="109">
        <v>0.27740928530693099</v>
      </c>
      <c r="M65" s="115">
        <v>2011.49328613281</v>
      </c>
      <c r="N65" s="115">
        <v>2015</v>
      </c>
    </row>
    <row r="66" spans="1:14" x14ac:dyDescent="0.2">
      <c r="A66" s="2" t="s">
        <v>85</v>
      </c>
      <c r="B66" s="112">
        <v>95</v>
      </c>
      <c r="C66" s="109">
        <v>0</v>
      </c>
      <c r="D66" s="109">
        <v>0</v>
      </c>
      <c r="E66" s="109">
        <v>7.8638084232807194E-3</v>
      </c>
      <c r="F66" s="109">
        <v>7.8638084232807194E-3</v>
      </c>
      <c r="G66" s="109">
        <v>1.5727616846561401E-2</v>
      </c>
      <c r="H66" s="109">
        <v>9.4505608081817599E-2</v>
      </c>
      <c r="I66" s="109">
        <v>0.19789040088653601</v>
      </c>
      <c r="J66" s="109">
        <v>0.10633239895105399</v>
      </c>
      <c r="K66" s="109">
        <v>0.115170262753963</v>
      </c>
      <c r="L66" s="109">
        <v>0.45464608073234603</v>
      </c>
      <c r="M66" s="115">
        <v>2016.56591796875</v>
      </c>
      <c r="N66" s="115">
        <v>2019</v>
      </c>
    </row>
    <row r="67" spans="1:14" x14ac:dyDescent="0.2">
      <c r="A67" s="2" t="s">
        <v>86</v>
      </c>
      <c r="B67" s="112">
        <v>105</v>
      </c>
      <c r="C67" s="109">
        <v>0</v>
      </c>
      <c r="D67" s="109">
        <v>0</v>
      </c>
      <c r="E67" s="109">
        <v>9.3474797904491407E-3</v>
      </c>
      <c r="F67" s="109">
        <v>0</v>
      </c>
      <c r="G67" s="109">
        <v>5.3222902119159698E-2</v>
      </c>
      <c r="H67" s="109">
        <v>0.15212200582027399</v>
      </c>
      <c r="I67" s="109">
        <v>8.1696078181266799E-2</v>
      </c>
      <c r="J67" s="109">
        <v>0.152965173125267</v>
      </c>
      <c r="K67" s="109">
        <v>8.8838130235671997E-2</v>
      </c>
      <c r="L67" s="109">
        <v>0.46180823445320102</v>
      </c>
      <c r="M67" s="115">
        <v>2015.84216308594</v>
      </c>
      <c r="N67" s="115">
        <v>2018</v>
      </c>
    </row>
    <row r="68" spans="1:14" x14ac:dyDescent="0.2">
      <c r="A68" s="2" t="s">
        <v>87</v>
      </c>
      <c r="B68" s="112">
        <v>92</v>
      </c>
      <c r="C68" s="109">
        <v>1.8043436110019701E-2</v>
      </c>
      <c r="D68" s="109">
        <v>0</v>
      </c>
      <c r="E68" s="109">
        <v>2.0276611670851701E-2</v>
      </c>
      <c r="F68" s="109">
        <v>1.0749388486146901E-2</v>
      </c>
      <c r="G68" s="109">
        <v>3.6709502339363098E-2</v>
      </c>
      <c r="H68" s="109">
        <v>0.12864701449871099</v>
      </c>
      <c r="I68" s="109">
        <v>5.8092158287763603E-2</v>
      </c>
      <c r="J68" s="109">
        <v>9.0723678469657898E-2</v>
      </c>
      <c r="K68" s="109">
        <v>0.17534807324409499</v>
      </c>
      <c r="L68" s="109">
        <v>0.46141013503074602</v>
      </c>
      <c r="M68" s="115">
        <v>2015.00476074219</v>
      </c>
      <c r="N68" s="115">
        <v>2019</v>
      </c>
    </row>
    <row r="69" spans="1:14" x14ac:dyDescent="0.2">
      <c r="A69" s="2" t="s">
        <v>88</v>
      </c>
      <c r="B69" s="112">
        <v>111</v>
      </c>
      <c r="C69" s="109">
        <v>0</v>
      </c>
      <c r="D69" s="109">
        <v>0</v>
      </c>
      <c r="E69" s="109">
        <v>1.13199204206467E-2</v>
      </c>
      <c r="F69" s="109">
        <v>2.8464732691645601E-2</v>
      </c>
      <c r="G69" s="109">
        <v>4.7124303877353703E-2</v>
      </c>
      <c r="H69" s="109">
        <v>0.143140614032745</v>
      </c>
      <c r="I69" s="109">
        <v>0.126654908061028</v>
      </c>
      <c r="J69" s="109">
        <v>0.14024865627288799</v>
      </c>
      <c r="K69" s="109">
        <v>0.150346174836159</v>
      </c>
      <c r="L69" s="109">
        <v>0.35270068049430803</v>
      </c>
      <c r="M69" s="115">
        <v>2014.27978515625</v>
      </c>
      <c r="N69" s="115">
        <v>2018</v>
      </c>
    </row>
    <row r="70" spans="1:14" x14ac:dyDescent="0.2">
      <c r="A70" s="2" t="s">
        <v>89</v>
      </c>
      <c r="B70" s="112">
        <v>103</v>
      </c>
      <c r="C70" s="109">
        <v>1.92759595811367E-2</v>
      </c>
      <c r="D70" s="109">
        <v>0</v>
      </c>
      <c r="E70" s="109">
        <v>3.5888358950614901E-2</v>
      </c>
      <c r="F70" s="109">
        <v>4.45381924510002E-2</v>
      </c>
      <c r="G70" s="109">
        <v>0.17887377738952601</v>
      </c>
      <c r="H70" s="109">
        <v>0.191037893295288</v>
      </c>
      <c r="I70" s="109">
        <v>0.104699440300465</v>
      </c>
      <c r="J70" s="109">
        <v>0.11451168358326</v>
      </c>
      <c r="K70" s="109">
        <v>7.8027032315730993E-2</v>
      </c>
      <c r="L70" s="109">
        <v>0.23314765095710799</v>
      </c>
      <c r="M70" s="115">
        <v>2007.61804199219</v>
      </c>
      <c r="N70" s="115">
        <v>2012</v>
      </c>
    </row>
    <row r="71" spans="1:14" x14ac:dyDescent="0.2">
      <c r="A71" s="3" t="s">
        <v>90</v>
      </c>
      <c r="B71" s="113">
        <v>79</v>
      </c>
      <c r="C71" s="110">
        <v>8.1284008920192701E-3</v>
      </c>
      <c r="D71" s="110">
        <v>2.3924546316266102E-2</v>
      </c>
      <c r="E71" s="110">
        <v>8.1284008920192701E-3</v>
      </c>
      <c r="F71" s="110">
        <v>1.76162086427212E-2</v>
      </c>
      <c r="G71" s="110">
        <v>0.153540849685669</v>
      </c>
      <c r="H71" s="110">
        <v>0.21139614284038499</v>
      </c>
      <c r="I71" s="110">
        <v>0.103584945201874</v>
      </c>
      <c r="J71" s="110">
        <v>9.1641329228877993E-2</v>
      </c>
      <c r="K71" s="110">
        <v>0.13095468282699599</v>
      </c>
      <c r="L71" s="110">
        <v>0.25108450651168801</v>
      </c>
      <c r="M71" s="116">
        <v>2009.56188964844</v>
      </c>
      <c r="N71" s="116">
        <v>2012</v>
      </c>
    </row>
    <row r="73" spans="1:14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5" width="12.77734375" bestFit="1" customWidth="1"/>
  </cols>
  <sheetData>
    <row r="1" spans="1:15" x14ac:dyDescent="0.2">
      <c r="A1" s="16" t="str">
        <f>HYPERLINK("#'Inhalt'!A1", "Inhalt")</f>
        <v>Inhalt</v>
      </c>
    </row>
    <row r="3" spans="1:15" x14ac:dyDescent="0.2">
      <c r="A3" s="1" t="s">
        <v>112</v>
      </c>
    </row>
    <row r="4" spans="1:15" x14ac:dyDescent="0.2">
      <c r="A4" t="s">
        <v>23</v>
      </c>
    </row>
    <row r="5" spans="1:15" x14ac:dyDescent="0.2">
      <c r="A5" s="4" t="s">
        <v>24</v>
      </c>
      <c r="B5" s="4" t="s">
        <v>4</v>
      </c>
      <c r="C5" s="4" t="s">
        <v>113</v>
      </c>
      <c r="D5" s="4" t="s">
        <v>114</v>
      </c>
      <c r="E5" s="4" t="s">
        <v>115</v>
      </c>
      <c r="F5" s="4" t="s">
        <v>116</v>
      </c>
      <c r="G5" s="4" t="s">
        <v>117</v>
      </c>
      <c r="H5" s="4" t="s">
        <v>118</v>
      </c>
      <c r="I5" s="4" t="s">
        <v>119</v>
      </c>
      <c r="J5" s="4" t="s">
        <v>120</v>
      </c>
      <c r="K5" s="4" t="s">
        <v>121</v>
      </c>
      <c r="L5" s="4" t="s">
        <v>122</v>
      </c>
      <c r="M5" s="4" t="s">
        <v>123</v>
      </c>
      <c r="N5" s="4" t="s">
        <v>25</v>
      </c>
      <c r="O5" s="4" t="s">
        <v>111</v>
      </c>
    </row>
    <row r="6" spans="1:15" x14ac:dyDescent="0.2">
      <c r="A6" s="5" t="s">
        <v>26</v>
      </c>
      <c r="B6" s="120" t="s">
        <v>1</v>
      </c>
      <c r="C6" s="117" t="s">
        <v>1</v>
      </c>
      <c r="D6" s="117" t="s">
        <v>1</v>
      </c>
      <c r="E6" s="117" t="s">
        <v>1</v>
      </c>
      <c r="F6" s="117" t="s">
        <v>1</v>
      </c>
      <c r="G6" s="117" t="s">
        <v>1</v>
      </c>
      <c r="H6" s="117" t="s">
        <v>1</v>
      </c>
      <c r="I6" s="117" t="s">
        <v>1</v>
      </c>
      <c r="J6" s="117" t="s">
        <v>1</v>
      </c>
      <c r="K6" s="117" t="s">
        <v>1</v>
      </c>
      <c r="L6" s="117" t="s">
        <v>1</v>
      </c>
      <c r="M6" s="117" t="s">
        <v>1</v>
      </c>
      <c r="N6" s="123" t="s">
        <v>1</v>
      </c>
      <c r="O6" s="123" t="s">
        <v>1</v>
      </c>
    </row>
    <row r="7" spans="1:15" x14ac:dyDescent="0.2">
      <c r="A7" s="2" t="s">
        <v>26</v>
      </c>
      <c r="B7" s="121">
        <v>7137</v>
      </c>
      <c r="C7" s="118">
        <v>8.2454644143581401E-4</v>
      </c>
      <c r="D7" s="118">
        <v>6.1315581202506998E-2</v>
      </c>
      <c r="E7" s="118">
        <v>0.31590506434440602</v>
      </c>
      <c r="F7" s="118">
        <v>0.35800781846046398</v>
      </c>
      <c r="G7" s="118">
        <v>0.132351890206337</v>
      </c>
      <c r="H7" s="118">
        <v>5.8542434126138701E-2</v>
      </c>
      <c r="I7" s="118">
        <v>4.0262911468744299E-2</v>
      </c>
      <c r="J7" s="118">
        <v>1.7306005582213398E-2</v>
      </c>
      <c r="K7" s="118">
        <v>5.9978049248456998E-3</v>
      </c>
      <c r="L7" s="118">
        <v>4.7967936843633704E-3</v>
      </c>
      <c r="M7" s="118">
        <v>4.6891681849956504E-3</v>
      </c>
      <c r="N7" s="124">
        <v>4.0900335311889604</v>
      </c>
      <c r="O7" s="124">
        <v>4</v>
      </c>
    </row>
    <row r="8" spans="1:15" x14ac:dyDescent="0.2">
      <c r="A8" s="5" t="s">
        <v>27</v>
      </c>
      <c r="B8" s="120" t="s">
        <v>1</v>
      </c>
      <c r="C8" s="117" t="s">
        <v>1</v>
      </c>
      <c r="D8" s="117" t="s">
        <v>1</v>
      </c>
      <c r="E8" s="117" t="s">
        <v>1</v>
      </c>
      <c r="F8" s="117" t="s">
        <v>1</v>
      </c>
      <c r="G8" s="117" t="s">
        <v>1</v>
      </c>
      <c r="H8" s="117" t="s">
        <v>1</v>
      </c>
      <c r="I8" s="117" t="s">
        <v>1</v>
      </c>
      <c r="J8" s="117" t="s">
        <v>1</v>
      </c>
      <c r="K8" s="117" t="s">
        <v>1</v>
      </c>
      <c r="L8" s="117" t="s">
        <v>1</v>
      </c>
      <c r="M8" s="117" t="s">
        <v>1</v>
      </c>
      <c r="N8" s="123" t="s">
        <v>1</v>
      </c>
      <c r="O8" s="123" t="s">
        <v>1</v>
      </c>
    </row>
    <row r="9" spans="1:15" x14ac:dyDescent="0.2">
      <c r="A9" s="2" t="s">
        <v>28</v>
      </c>
      <c r="B9" s="121">
        <v>105</v>
      </c>
      <c r="C9" s="118">
        <v>0</v>
      </c>
      <c r="D9" s="118">
        <v>0.13007947802543601</v>
      </c>
      <c r="E9" s="118">
        <v>0.31963402032852201</v>
      </c>
      <c r="F9" s="118">
        <v>0.26088190078735402</v>
      </c>
      <c r="G9" s="118">
        <v>7.3265321552753407E-2</v>
      </c>
      <c r="H9" s="118">
        <v>0.11037539690733</v>
      </c>
      <c r="I9" s="118">
        <v>4.3586295098066302E-2</v>
      </c>
      <c r="J9" s="118">
        <v>2.5563033297658001E-2</v>
      </c>
      <c r="K9" s="118">
        <v>3.3171770628541699E-3</v>
      </c>
      <c r="L9" s="118">
        <v>1.44866537302732E-2</v>
      </c>
      <c r="M9" s="118">
        <v>1.8810702487826299E-2</v>
      </c>
      <c r="N9" s="124">
        <v>4.1824150085449201</v>
      </c>
      <c r="O9" s="124">
        <v>4</v>
      </c>
    </row>
    <row r="10" spans="1:15" x14ac:dyDescent="0.2">
      <c r="A10" s="2" t="s">
        <v>29</v>
      </c>
      <c r="B10" s="121">
        <v>102</v>
      </c>
      <c r="C10" s="118">
        <v>0</v>
      </c>
      <c r="D10" s="118">
        <v>4.0373481810092898E-2</v>
      </c>
      <c r="E10" s="118">
        <v>0.33715310692787198</v>
      </c>
      <c r="F10" s="118">
        <v>0.22982054948806799</v>
      </c>
      <c r="G10" s="118">
        <v>0.208700016140938</v>
      </c>
      <c r="H10" s="118">
        <v>7.5287751853466006E-2</v>
      </c>
      <c r="I10" s="118">
        <v>5.3217496722936602E-2</v>
      </c>
      <c r="J10" s="118">
        <v>3.51451262831688E-2</v>
      </c>
      <c r="K10" s="118">
        <v>1.5643868595361699E-2</v>
      </c>
      <c r="L10" s="118">
        <v>0</v>
      </c>
      <c r="M10" s="118">
        <v>4.6585942618548896E-3</v>
      </c>
      <c r="N10" s="124">
        <v>4.35243797302246</v>
      </c>
      <c r="O10" s="124">
        <v>4</v>
      </c>
    </row>
    <row r="11" spans="1:15" x14ac:dyDescent="0.2">
      <c r="A11" s="2" t="s">
        <v>30</v>
      </c>
      <c r="B11" s="121">
        <v>128</v>
      </c>
      <c r="C11" s="118">
        <v>0</v>
      </c>
      <c r="D11" s="118">
        <v>0.137030258774757</v>
      </c>
      <c r="E11" s="118">
        <v>0.333755522966385</v>
      </c>
      <c r="F11" s="118">
        <v>0.29126453399658198</v>
      </c>
      <c r="G11" s="118">
        <v>0.116093620657921</v>
      </c>
      <c r="H11" s="118">
        <v>4.1716344654560103E-2</v>
      </c>
      <c r="I11" s="118">
        <v>4.8794332891702701E-2</v>
      </c>
      <c r="J11" s="118">
        <v>1.0434652678668501E-2</v>
      </c>
      <c r="K11" s="118">
        <v>3.6706414539367E-3</v>
      </c>
      <c r="L11" s="118">
        <v>1.7240086570382101E-2</v>
      </c>
      <c r="M11" s="118">
        <v>0</v>
      </c>
      <c r="N11" s="124">
        <v>3.9016256332397501</v>
      </c>
      <c r="O11" s="124">
        <v>4</v>
      </c>
    </row>
    <row r="12" spans="1:15" x14ac:dyDescent="0.2">
      <c r="A12" s="2" t="s">
        <v>31</v>
      </c>
      <c r="B12" s="121">
        <v>108</v>
      </c>
      <c r="C12" s="118">
        <v>0</v>
      </c>
      <c r="D12" s="118">
        <v>6.2085609883069999E-2</v>
      </c>
      <c r="E12" s="118">
        <v>0.38855347037315402</v>
      </c>
      <c r="F12" s="118">
        <v>0.19376209378242501</v>
      </c>
      <c r="G12" s="118">
        <v>0.13690425455570199</v>
      </c>
      <c r="H12" s="118">
        <v>9.7058862447738606E-2</v>
      </c>
      <c r="I12" s="118">
        <v>4.7024030238389997E-2</v>
      </c>
      <c r="J12" s="118">
        <v>3.6732185631990398E-2</v>
      </c>
      <c r="K12" s="118">
        <v>2.1121488884091402E-2</v>
      </c>
      <c r="L12" s="118">
        <v>1.04552460834384E-2</v>
      </c>
      <c r="M12" s="118">
        <v>6.3027651049196703E-3</v>
      </c>
      <c r="N12" s="124">
        <v>4.3187565803527797</v>
      </c>
      <c r="O12" s="124">
        <v>4</v>
      </c>
    </row>
    <row r="13" spans="1:15" x14ac:dyDescent="0.2">
      <c r="A13" s="2" t="s">
        <v>32</v>
      </c>
      <c r="B13" s="121">
        <v>106</v>
      </c>
      <c r="C13" s="118">
        <v>0</v>
      </c>
      <c r="D13" s="118">
        <v>9.1557018458843203E-2</v>
      </c>
      <c r="E13" s="118">
        <v>0.228902041912079</v>
      </c>
      <c r="F13" s="118">
        <v>0.346832275390625</v>
      </c>
      <c r="G13" s="118">
        <v>0.15912260115146601</v>
      </c>
      <c r="H13" s="118">
        <v>8.4440313279628795E-2</v>
      </c>
      <c r="I13" s="118">
        <v>5.2848607301712001E-2</v>
      </c>
      <c r="J13" s="118">
        <v>0</v>
      </c>
      <c r="K13" s="118">
        <v>6.8111768923699899E-3</v>
      </c>
      <c r="L13" s="118">
        <v>0</v>
      </c>
      <c r="M13" s="118">
        <v>2.9485944658517799E-2</v>
      </c>
      <c r="N13" s="124">
        <v>4.3149905204772896</v>
      </c>
      <c r="O13" s="124">
        <v>4</v>
      </c>
    </row>
    <row r="14" spans="1:15" x14ac:dyDescent="0.2">
      <c r="A14" s="2" t="s">
        <v>33</v>
      </c>
      <c r="B14" s="121">
        <v>97</v>
      </c>
      <c r="C14" s="118">
        <v>0</v>
      </c>
      <c r="D14" s="118">
        <v>7.2682626545429202E-2</v>
      </c>
      <c r="E14" s="118">
        <v>0.19942234456539201</v>
      </c>
      <c r="F14" s="118">
        <v>0.224615022540092</v>
      </c>
      <c r="G14" s="118">
        <v>0.25613033771514898</v>
      </c>
      <c r="H14" s="118">
        <v>7.0917047560214996E-2</v>
      </c>
      <c r="I14" s="118">
        <v>7.0209309458732605E-2</v>
      </c>
      <c r="J14" s="118">
        <v>6.5336525440216106E-2</v>
      </c>
      <c r="K14" s="118">
        <v>3.5769168287515599E-2</v>
      </c>
      <c r="L14" s="118">
        <v>4.9176178872585297E-3</v>
      </c>
      <c r="M14" s="118">
        <v>0</v>
      </c>
      <c r="N14" s="124">
        <v>4.7335023880004901</v>
      </c>
      <c r="O14" s="124">
        <v>5</v>
      </c>
    </row>
    <row r="15" spans="1:15" x14ac:dyDescent="0.2">
      <c r="A15" s="2" t="s">
        <v>34</v>
      </c>
      <c r="B15" s="121">
        <v>93</v>
      </c>
      <c r="C15" s="118">
        <v>0</v>
      </c>
      <c r="D15" s="118">
        <v>8.5322916507720906E-2</v>
      </c>
      <c r="E15" s="118">
        <v>0.25033950805664101</v>
      </c>
      <c r="F15" s="118">
        <v>0.27465626597404502</v>
      </c>
      <c r="G15" s="118">
        <v>0.23101405799388899</v>
      </c>
      <c r="H15" s="118">
        <v>7.6279878616332994E-2</v>
      </c>
      <c r="I15" s="118">
        <v>4.4809952378273003E-2</v>
      </c>
      <c r="J15" s="118">
        <v>0</v>
      </c>
      <c r="K15" s="118">
        <v>2.2667970508337E-2</v>
      </c>
      <c r="L15" s="118">
        <v>0</v>
      </c>
      <c r="M15" s="118">
        <v>1.4909465797245501E-2</v>
      </c>
      <c r="N15" s="124">
        <v>4.3147244453430202</v>
      </c>
      <c r="O15" s="124">
        <v>4</v>
      </c>
    </row>
    <row r="16" spans="1:15" x14ac:dyDescent="0.2">
      <c r="A16" s="2" t="s">
        <v>35</v>
      </c>
      <c r="B16" s="121">
        <v>105</v>
      </c>
      <c r="C16" s="118">
        <v>0</v>
      </c>
      <c r="D16" s="118">
        <v>3.3868872560560699E-3</v>
      </c>
      <c r="E16" s="118">
        <v>0.39910247921943698</v>
      </c>
      <c r="F16" s="118">
        <v>0.38851016759872398</v>
      </c>
      <c r="G16" s="118">
        <v>0.11156053096056</v>
      </c>
      <c r="H16" s="118">
        <v>5.5385071784257903E-2</v>
      </c>
      <c r="I16" s="118">
        <v>2.4372275918722201E-2</v>
      </c>
      <c r="J16" s="118">
        <v>1.4329551719129099E-2</v>
      </c>
      <c r="K16" s="118">
        <v>0</v>
      </c>
      <c r="L16" s="118">
        <v>0</v>
      </c>
      <c r="M16" s="118">
        <v>3.3530462533235498E-3</v>
      </c>
      <c r="N16" s="124">
        <v>3.9703607559204102</v>
      </c>
      <c r="O16" s="124">
        <v>4</v>
      </c>
    </row>
    <row r="17" spans="1:15" x14ac:dyDescent="0.2">
      <c r="A17" s="2" t="s">
        <v>36</v>
      </c>
      <c r="B17" s="121">
        <v>78</v>
      </c>
      <c r="C17" s="118">
        <v>0</v>
      </c>
      <c r="D17" s="118">
        <v>3.6890167742967599E-2</v>
      </c>
      <c r="E17" s="118">
        <v>0.33963379263877902</v>
      </c>
      <c r="F17" s="118">
        <v>0.515375435352325</v>
      </c>
      <c r="G17" s="118">
        <v>4.7710154205560698E-2</v>
      </c>
      <c r="H17" s="118">
        <v>3.0789177864790001E-2</v>
      </c>
      <c r="I17" s="118">
        <v>6.9128125905990601E-3</v>
      </c>
      <c r="J17" s="118">
        <v>8.1766182556748408E-3</v>
      </c>
      <c r="K17" s="118">
        <v>1.0123069398105099E-2</v>
      </c>
      <c r="L17" s="118">
        <v>0</v>
      </c>
      <c r="M17" s="118">
        <v>4.3887631036341199E-3</v>
      </c>
      <c r="N17" s="124">
        <v>3.83065605163574</v>
      </c>
      <c r="O17" s="124">
        <v>4</v>
      </c>
    </row>
    <row r="18" spans="1:15" x14ac:dyDescent="0.2">
      <c r="A18" s="2" t="s">
        <v>37</v>
      </c>
      <c r="B18" s="121">
        <v>78</v>
      </c>
      <c r="C18" s="118">
        <v>0</v>
      </c>
      <c r="D18" s="118">
        <v>0.15182653069496199</v>
      </c>
      <c r="E18" s="118">
        <v>0.39001843333244302</v>
      </c>
      <c r="F18" s="118">
        <v>0.26222026348114003</v>
      </c>
      <c r="G18" s="118">
        <v>8.7226152420043904E-2</v>
      </c>
      <c r="H18" s="118">
        <v>8.4600977599620805E-2</v>
      </c>
      <c r="I18" s="118">
        <v>2.4107625707983998E-2</v>
      </c>
      <c r="J18" s="118">
        <v>0</v>
      </c>
      <c r="K18" s="118">
        <v>0</v>
      </c>
      <c r="L18" s="118">
        <v>0</v>
      </c>
      <c r="M18" s="118">
        <v>0</v>
      </c>
      <c r="N18" s="124">
        <v>3.6350793838500999</v>
      </c>
      <c r="O18" s="124">
        <v>3</v>
      </c>
    </row>
    <row r="19" spans="1:15" x14ac:dyDescent="0.2">
      <c r="A19" s="2" t="s">
        <v>38</v>
      </c>
      <c r="B19" s="121">
        <v>97</v>
      </c>
      <c r="C19" s="118">
        <v>0</v>
      </c>
      <c r="D19" s="118">
        <v>3.2777070999145501E-2</v>
      </c>
      <c r="E19" s="118">
        <v>0.411698818206787</v>
      </c>
      <c r="F19" s="118">
        <v>0.26684692502021801</v>
      </c>
      <c r="G19" s="118">
        <v>0.119875863194466</v>
      </c>
      <c r="H19" s="118">
        <v>0.11354496330022799</v>
      </c>
      <c r="I19" s="118">
        <v>3.00495121628046E-2</v>
      </c>
      <c r="J19" s="118">
        <v>2.52068471163511E-2</v>
      </c>
      <c r="K19" s="118">
        <v>0</v>
      </c>
      <c r="L19" s="118">
        <v>0</v>
      </c>
      <c r="M19" s="118">
        <v>0</v>
      </c>
      <c r="N19" s="124">
        <v>4.0606889724731401</v>
      </c>
      <c r="O19" s="124">
        <v>4</v>
      </c>
    </row>
    <row r="20" spans="1:15" x14ac:dyDescent="0.2">
      <c r="A20" s="2" t="s">
        <v>39</v>
      </c>
      <c r="B20" s="121">
        <v>100</v>
      </c>
      <c r="C20" s="118">
        <v>0</v>
      </c>
      <c r="D20" s="118">
        <v>7.0815943181514698E-2</v>
      </c>
      <c r="E20" s="118">
        <v>0.30174231529235801</v>
      </c>
      <c r="F20" s="118">
        <v>0.29211539030075101</v>
      </c>
      <c r="G20" s="118">
        <v>0.10803761333227201</v>
      </c>
      <c r="H20" s="118">
        <v>9.2124223709106404E-2</v>
      </c>
      <c r="I20" s="118">
        <v>8.7299935519695296E-2</v>
      </c>
      <c r="J20" s="118">
        <v>2.8167922049760801E-2</v>
      </c>
      <c r="K20" s="118">
        <v>5.1841726526618004E-3</v>
      </c>
      <c r="L20" s="118">
        <v>1.10260052606463E-2</v>
      </c>
      <c r="M20" s="118">
        <v>3.4864570479840001E-3</v>
      </c>
      <c r="N20" s="124">
        <v>4.33996534347534</v>
      </c>
      <c r="O20" s="124">
        <v>4</v>
      </c>
    </row>
    <row r="21" spans="1:15" x14ac:dyDescent="0.2">
      <c r="A21" s="2" t="s">
        <v>40</v>
      </c>
      <c r="B21" s="121">
        <v>81</v>
      </c>
      <c r="C21" s="118">
        <v>0</v>
      </c>
      <c r="D21" s="118">
        <v>2.6150736957788499E-2</v>
      </c>
      <c r="E21" s="118">
        <v>7.2229892015457195E-2</v>
      </c>
      <c r="F21" s="118">
        <v>0.16382580995559701</v>
      </c>
      <c r="G21" s="118">
        <v>0.202133238315582</v>
      </c>
      <c r="H21" s="118">
        <v>0.169584736227989</v>
      </c>
      <c r="I21" s="118">
        <v>0.19335772097110701</v>
      </c>
      <c r="J21" s="118">
        <v>0.10046860575676</v>
      </c>
      <c r="K21" s="118">
        <v>3.1328249722719199E-2</v>
      </c>
      <c r="L21" s="118">
        <v>2.4474084377288801E-2</v>
      </c>
      <c r="M21" s="118">
        <v>1.6446927562355999E-2</v>
      </c>
      <c r="N21" s="124">
        <v>5.8173332214355504</v>
      </c>
      <c r="O21" s="124">
        <v>6</v>
      </c>
    </row>
    <row r="22" spans="1:15" x14ac:dyDescent="0.2">
      <c r="A22" s="2" t="s">
        <v>41</v>
      </c>
      <c r="B22" s="121">
        <v>104</v>
      </c>
      <c r="C22" s="118">
        <v>0</v>
      </c>
      <c r="D22" s="118">
        <v>6.8493179976940197E-2</v>
      </c>
      <c r="E22" s="118">
        <v>0.465660870075226</v>
      </c>
      <c r="F22" s="118">
        <v>0.31721109151840199</v>
      </c>
      <c r="G22" s="118">
        <v>7.8338406980037703E-2</v>
      </c>
      <c r="H22" s="118">
        <v>4.06524389982224E-2</v>
      </c>
      <c r="I22" s="118">
        <v>2.2967737168073699E-2</v>
      </c>
      <c r="J22" s="118">
        <v>4.1319504380226101E-3</v>
      </c>
      <c r="K22" s="118">
        <v>0</v>
      </c>
      <c r="L22" s="118">
        <v>0</v>
      </c>
      <c r="M22" s="118">
        <v>2.5443248450756099E-3</v>
      </c>
      <c r="N22" s="124">
        <v>3.6602373123168901</v>
      </c>
      <c r="O22" s="124">
        <v>3</v>
      </c>
    </row>
    <row r="23" spans="1:15" x14ac:dyDescent="0.2">
      <c r="A23" s="2" t="s">
        <v>42</v>
      </c>
      <c r="B23" s="121">
        <v>100</v>
      </c>
      <c r="C23" s="118">
        <v>0</v>
      </c>
      <c r="D23" s="118">
        <v>9.6684284508228302E-2</v>
      </c>
      <c r="E23" s="118">
        <v>0.25365427136421198</v>
      </c>
      <c r="F23" s="118">
        <v>0.47116985917091397</v>
      </c>
      <c r="G23" s="118">
        <v>0.123710207641125</v>
      </c>
      <c r="H23" s="118">
        <v>2.56423652172089E-2</v>
      </c>
      <c r="I23" s="118">
        <v>2.34332103282213E-2</v>
      </c>
      <c r="J23" s="118">
        <v>0</v>
      </c>
      <c r="K23" s="118">
        <v>0</v>
      </c>
      <c r="L23" s="118">
        <v>5.7058064267039299E-3</v>
      </c>
      <c r="M23" s="118">
        <v>0</v>
      </c>
      <c r="N23" s="124">
        <v>3.8325066566467298</v>
      </c>
      <c r="O23" s="124">
        <v>4</v>
      </c>
    </row>
    <row r="24" spans="1:15" x14ac:dyDescent="0.2">
      <c r="A24" s="2" t="s">
        <v>43</v>
      </c>
      <c r="B24" s="121">
        <v>102</v>
      </c>
      <c r="C24" s="118">
        <v>0</v>
      </c>
      <c r="D24" s="118">
        <v>0</v>
      </c>
      <c r="E24" s="118">
        <v>0.436128109693527</v>
      </c>
      <c r="F24" s="118">
        <v>0.38421157002449002</v>
      </c>
      <c r="G24" s="118">
        <v>0.10671635717153501</v>
      </c>
      <c r="H24" s="118">
        <v>3.01661416888237E-2</v>
      </c>
      <c r="I24" s="118">
        <v>3.0727781355381002E-2</v>
      </c>
      <c r="J24" s="118">
        <v>9.0391999110579508E-3</v>
      </c>
      <c r="K24" s="118">
        <v>3.01084434613585E-3</v>
      </c>
      <c r="L24" s="118">
        <v>0</v>
      </c>
      <c r="M24" s="118">
        <v>0</v>
      </c>
      <c r="N24" s="124">
        <v>3.8743147850036599</v>
      </c>
      <c r="O24" s="124">
        <v>4</v>
      </c>
    </row>
    <row r="25" spans="1:15" x14ac:dyDescent="0.2">
      <c r="A25" s="2" t="s">
        <v>44</v>
      </c>
      <c r="B25" s="121">
        <v>99</v>
      </c>
      <c r="C25" s="118">
        <v>0</v>
      </c>
      <c r="D25" s="118">
        <v>4.8674759455025196E-3</v>
      </c>
      <c r="E25" s="118">
        <v>0.29702663421630898</v>
      </c>
      <c r="F25" s="118">
        <v>0.44861581921577498</v>
      </c>
      <c r="G25" s="118">
        <v>0.14831179380416901</v>
      </c>
      <c r="H25" s="118">
        <v>1.2867186218500099E-2</v>
      </c>
      <c r="I25" s="118">
        <v>5.0605557858943898E-2</v>
      </c>
      <c r="J25" s="118">
        <v>3.0935401096939999E-2</v>
      </c>
      <c r="K25" s="118">
        <v>6.7701311782002397E-3</v>
      </c>
      <c r="L25" s="118">
        <v>0</v>
      </c>
      <c r="M25" s="118">
        <v>0</v>
      </c>
      <c r="N25" s="124">
        <v>4.1766934394836399</v>
      </c>
      <c r="O25" s="124">
        <v>4</v>
      </c>
    </row>
    <row r="26" spans="1:15" x14ac:dyDescent="0.2">
      <c r="A26" s="2" t="s">
        <v>45</v>
      </c>
      <c r="B26" s="121">
        <v>99</v>
      </c>
      <c r="C26" s="118">
        <v>0</v>
      </c>
      <c r="D26" s="118">
        <v>0.104548804461956</v>
      </c>
      <c r="E26" s="118">
        <v>0.339825809001923</v>
      </c>
      <c r="F26" s="118">
        <v>0.355299562215805</v>
      </c>
      <c r="G26" s="118">
        <v>8.2637153565883595E-2</v>
      </c>
      <c r="H26" s="118">
        <v>7.0205889642238603E-2</v>
      </c>
      <c r="I26" s="118">
        <v>1.7056293785572101E-2</v>
      </c>
      <c r="J26" s="118">
        <v>1.20029067620635E-2</v>
      </c>
      <c r="K26" s="118">
        <v>1.1655787006020501E-2</v>
      </c>
      <c r="L26" s="118">
        <v>0</v>
      </c>
      <c r="M26" s="118">
        <v>6.7677930928766701E-3</v>
      </c>
      <c r="N26" s="124">
        <v>3.8789594173431401</v>
      </c>
      <c r="O26" s="124">
        <v>4</v>
      </c>
    </row>
    <row r="27" spans="1:15" x14ac:dyDescent="0.2">
      <c r="A27" s="2" t="s">
        <v>46</v>
      </c>
      <c r="B27" s="121">
        <v>93</v>
      </c>
      <c r="C27" s="118">
        <v>0</v>
      </c>
      <c r="D27" s="118">
        <v>0</v>
      </c>
      <c r="E27" s="118">
        <v>0.14386661350727101</v>
      </c>
      <c r="F27" s="118">
        <v>0.34262254834175099</v>
      </c>
      <c r="G27" s="118">
        <v>0.26398584246635398</v>
      </c>
      <c r="H27" s="118">
        <v>0.133418694138527</v>
      </c>
      <c r="I27" s="118">
        <v>5.61993308365345E-2</v>
      </c>
      <c r="J27" s="118">
        <v>3.5911057144403499E-2</v>
      </c>
      <c r="K27" s="118">
        <v>1.05564957484603E-2</v>
      </c>
      <c r="L27" s="118">
        <v>8.20151437073946E-3</v>
      </c>
      <c r="M27" s="118">
        <v>5.2379183471202902E-3</v>
      </c>
      <c r="N27" s="124">
        <v>4.8378558158874503</v>
      </c>
      <c r="O27" s="124">
        <v>5</v>
      </c>
    </row>
    <row r="28" spans="1:15" x14ac:dyDescent="0.2">
      <c r="A28" s="2" t="s">
        <v>47</v>
      </c>
      <c r="B28" s="121">
        <v>103</v>
      </c>
      <c r="C28" s="118">
        <v>0</v>
      </c>
      <c r="D28" s="118">
        <v>0</v>
      </c>
      <c r="E28" s="118">
        <v>0.22973679006099701</v>
      </c>
      <c r="F28" s="118">
        <v>0.229951232671738</v>
      </c>
      <c r="G28" s="118">
        <v>9.7695834934711498E-2</v>
      </c>
      <c r="H28" s="118">
        <v>0.172886922955513</v>
      </c>
      <c r="I28" s="118">
        <v>0.11757153272628799</v>
      </c>
      <c r="J28" s="118">
        <v>4.9174573272466701E-2</v>
      </c>
      <c r="K28" s="118">
        <v>4.31156419217587E-2</v>
      </c>
      <c r="L28" s="118">
        <v>2.1750207990407899E-2</v>
      </c>
      <c r="M28" s="118">
        <v>3.8117263466119801E-2</v>
      </c>
      <c r="N28" s="124">
        <v>5.3760461807251003</v>
      </c>
      <c r="O28" s="124">
        <v>5</v>
      </c>
    </row>
    <row r="29" spans="1:15" x14ac:dyDescent="0.2">
      <c r="A29" s="2" t="s">
        <v>48</v>
      </c>
      <c r="B29" s="121">
        <v>95</v>
      </c>
      <c r="C29" s="118">
        <v>0</v>
      </c>
      <c r="D29" s="118">
        <v>0</v>
      </c>
      <c r="E29" s="118">
        <v>0.34428700804710399</v>
      </c>
      <c r="F29" s="118">
        <v>0.20455688238143899</v>
      </c>
      <c r="G29" s="118">
        <v>0.178670614957809</v>
      </c>
      <c r="H29" s="118">
        <v>0.11705935001373299</v>
      </c>
      <c r="I29" s="118">
        <v>0.12837372720241499</v>
      </c>
      <c r="J29" s="118">
        <v>1.34013593196869E-2</v>
      </c>
      <c r="K29" s="118">
        <v>1.36510441079736E-2</v>
      </c>
      <c r="L29" s="118">
        <v>0</v>
      </c>
      <c r="M29" s="118">
        <v>0</v>
      </c>
      <c r="N29" s="124">
        <v>4.5754842758178702</v>
      </c>
      <c r="O29" s="124">
        <v>4</v>
      </c>
    </row>
    <row r="30" spans="1:15" x14ac:dyDescent="0.2">
      <c r="A30" s="2" t="s">
        <v>49</v>
      </c>
      <c r="B30" s="121">
        <v>90</v>
      </c>
      <c r="C30" s="118">
        <v>0</v>
      </c>
      <c r="D30" s="118">
        <v>3.7497974932193798E-2</v>
      </c>
      <c r="E30" s="118">
        <v>6.4924214966595199E-3</v>
      </c>
      <c r="F30" s="118">
        <v>4.6679038554430001E-2</v>
      </c>
      <c r="G30" s="118">
        <v>0.214709267020226</v>
      </c>
      <c r="H30" s="118">
        <v>0.20852358639240301</v>
      </c>
      <c r="I30" s="118">
        <v>0.21427547931671101</v>
      </c>
      <c r="J30" s="118">
        <v>7.1448594331741305E-2</v>
      </c>
      <c r="K30" s="118">
        <v>7.5307935476303101E-2</v>
      </c>
      <c r="L30" s="118">
        <v>0.10347421467304201</v>
      </c>
      <c r="M30" s="118">
        <v>2.1591477096080801E-2</v>
      </c>
      <c r="N30" s="124">
        <v>6.6274142265319798</v>
      </c>
      <c r="O30" s="124">
        <v>6</v>
      </c>
    </row>
    <row r="31" spans="1:15" x14ac:dyDescent="0.2">
      <c r="A31" s="2" t="s">
        <v>50</v>
      </c>
      <c r="B31" s="121">
        <v>80</v>
      </c>
      <c r="C31" s="118">
        <v>0</v>
      </c>
      <c r="D31" s="118">
        <v>6.5559460781514601E-3</v>
      </c>
      <c r="E31" s="118">
        <v>1.5270341187715499E-2</v>
      </c>
      <c r="F31" s="118">
        <v>0.223981738090515</v>
      </c>
      <c r="G31" s="118">
        <v>0.14770273864269301</v>
      </c>
      <c r="H31" s="118">
        <v>0.229778602719307</v>
      </c>
      <c r="I31" s="118">
        <v>0.19666044414043399</v>
      </c>
      <c r="J31" s="118">
        <v>9.9184527993202196E-2</v>
      </c>
      <c r="K31" s="118">
        <v>2.8504798188805601E-2</v>
      </c>
      <c r="L31" s="118">
        <v>2.88487151265144E-2</v>
      </c>
      <c r="M31" s="118">
        <v>2.3512143641710299E-2</v>
      </c>
      <c r="N31" s="124">
        <v>6.04579830169678</v>
      </c>
      <c r="O31" s="124">
        <v>6</v>
      </c>
    </row>
    <row r="32" spans="1:15" x14ac:dyDescent="0.2">
      <c r="A32" s="2" t="s">
        <v>51</v>
      </c>
      <c r="B32" s="121">
        <v>107</v>
      </c>
      <c r="C32" s="118">
        <v>2.58250404149294E-2</v>
      </c>
      <c r="D32" s="118">
        <v>7.1844622492790194E-2</v>
      </c>
      <c r="E32" s="118">
        <v>0.381716698408127</v>
      </c>
      <c r="F32" s="118">
        <v>0.35096436738967901</v>
      </c>
      <c r="G32" s="118">
        <v>9.4354525208473206E-2</v>
      </c>
      <c r="H32" s="118">
        <v>5.4014507681131398E-2</v>
      </c>
      <c r="I32" s="118">
        <v>1.26218134537339E-2</v>
      </c>
      <c r="J32" s="118">
        <v>2.6667658239602999E-3</v>
      </c>
      <c r="K32" s="118">
        <v>0</v>
      </c>
      <c r="L32" s="118">
        <v>0</v>
      </c>
      <c r="M32" s="118">
        <v>5.9916633181273903E-3</v>
      </c>
      <c r="N32" s="124">
        <v>3.6899766921997101</v>
      </c>
      <c r="O32" s="124">
        <v>4</v>
      </c>
    </row>
    <row r="33" spans="1:15" x14ac:dyDescent="0.2">
      <c r="A33" s="2" t="s">
        <v>52</v>
      </c>
      <c r="B33" s="121">
        <v>94</v>
      </c>
      <c r="C33" s="118">
        <v>0</v>
      </c>
      <c r="D33" s="118">
        <v>0</v>
      </c>
      <c r="E33" s="118">
        <v>0.24239848554134399</v>
      </c>
      <c r="F33" s="118">
        <v>0.40333911776542702</v>
      </c>
      <c r="G33" s="118">
        <v>0.17591841518878901</v>
      </c>
      <c r="H33" s="118">
        <v>7.2487294673919705E-2</v>
      </c>
      <c r="I33" s="118">
        <v>5.90549558401108E-2</v>
      </c>
      <c r="J33" s="118">
        <v>1.57832428812981E-2</v>
      </c>
      <c r="K33" s="118">
        <v>1.6434464603662501E-2</v>
      </c>
      <c r="L33" s="118">
        <v>2.67709768377244E-3</v>
      </c>
      <c r="M33" s="118">
        <v>1.19069330394268E-2</v>
      </c>
      <c r="N33" s="124">
        <v>4.5003757476806596</v>
      </c>
      <c r="O33" s="124">
        <v>4</v>
      </c>
    </row>
    <row r="34" spans="1:15" x14ac:dyDescent="0.2">
      <c r="A34" s="2" t="s">
        <v>53</v>
      </c>
      <c r="B34" s="121">
        <v>95</v>
      </c>
      <c r="C34" s="118">
        <v>0</v>
      </c>
      <c r="D34" s="118">
        <v>0</v>
      </c>
      <c r="E34" s="118">
        <v>0.170373424887657</v>
      </c>
      <c r="F34" s="118">
        <v>0.282229363918304</v>
      </c>
      <c r="G34" s="118">
        <v>0.136829122900963</v>
      </c>
      <c r="H34" s="118">
        <v>8.9087232947349507E-2</v>
      </c>
      <c r="I34" s="118">
        <v>0.16740651428699499</v>
      </c>
      <c r="J34" s="118">
        <v>7.7956221997737898E-2</v>
      </c>
      <c r="K34" s="118">
        <v>3.25666666030884E-2</v>
      </c>
      <c r="L34" s="118">
        <v>2.3950904607772799E-2</v>
      </c>
      <c r="M34" s="118">
        <v>1.9600534811615899E-2</v>
      </c>
      <c r="N34" s="124">
        <v>5.4024171829223597</v>
      </c>
      <c r="O34" s="124">
        <v>5</v>
      </c>
    </row>
    <row r="35" spans="1:15" x14ac:dyDescent="0.2">
      <c r="A35" s="2" t="s">
        <v>54</v>
      </c>
      <c r="B35" s="121">
        <v>102</v>
      </c>
      <c r="C35" s="118">
        <v>0</v>
      </c>
      <c r="D35" s="118">
        <v>0.11926143616437899</v>
      </c>
      <c r="E35" s="118">
        <v>0.21080601215362499</v>
      </c>
      <c r="F35" s="118">
        <v>7.7526569366455106E-2</v>
      </c>
      <c r="G35" s="118">
        <v>0.180941492319107</v>
      </c>
      <c r="H35" s="118">
        <v>0.118972182273865</v>
      </c>
      <c r="I35" s="118">
        <v>0.19046522676944699</v>
      </c>
      <c r="J35" s="118">
        <v>8.3512127399444594E-2</v>
      </c>
      <c r="K35" s="118">
        <v>1.33056463673711E-2</v>
      </c>
      <c r="L35" s="118">
        <v>0</v>
      </c>
      <c r="M35" s="118">
        <v>5.2093164995312699E-3</v>
      </c>
      <c r="N35" s="124">
        <v>4.9779944419860804</v>
      </c>
      <c r="O35" s="124">
        <v>5</v>
      </c>
    </row>
    <row r="36" spans="1:15" x14ac:dyDescent="0.2">
      <c r="A36" s="2" t="s">
        <v>55</v>
      </c>
      <c r="B36" s="121">
        <v>87</v>
      </c>
      <c r="C36" s="118">
        <v>0</v>
      </c>
      <c r="D36" s="118">
        <v>3.6553118377924E-2</v>
      </c>
      <c r="E36" s="118">
        <v>0.19556751847267201</v>
      </c>
      <c r="F36" s="118">
        <v>0.21767471730709101</v>
      </c>
      <c r="G36" s="118">
        <v>0.17859247326850899</v>
      </c>
      <c r="H36" s="118">
        <v>0.14417590200901001</v>
      </c>
      <c r="I36" s="118">
        <v>0.13179418444633501</v>
      </c>
      <c r="J36" s="118">
        <v>6.1383850872516597E-2</v>
      </c>
      <c r="K36" s="118">
        <v>0</v>
      </c>
      <c r="L36" s="118">
        <v>3.4258235245943097E-2</v>
      </c>
      <c r="M36" s="118">
        <v>0</v>
      </c>
      <c r="N36" s="124">
        <v>5.04473781585693</v>
      </c>
      <c r="O36" s="124">
        <v>5</v>
      </c>
    </row>
    <row r="37" spans="1:15" x14ac:dyDescent="0.2">
      <c r="A37" s="2" t="s">
        <v>56</v>
      </c>
      <c r="B37" s="121">
        <v>87</v>
      </c>
      <c r="C37" s="118">
        <v>0</v>
      </c>
      <c r="D37" s="118">
        <v>3.5475641489028903E-2</v>
      </c>
      <c r="E37" s="118">
        <v>0.185299292206764</v>
      </c>
      <c r="F37" s="118">
        <v>0.28891107439994801</v>
      </c>
      <c r="G37" s="118">
        <v>5.9060957282781601E-2</v>
      </c>
      <c r="H37" s="118">
        <v>0.18245400488376601</v>
      </c>
      <c r="I37" s="118">
        <v>7.4860461056232494E-2</v>
      </c>
      <c r="J37" s="118">
        <v>0.102642998099327</v>
      </c>
      <c r="K37" s="118">
        <v>4.4196840375661801E-2</v>
      </c>
      <c r="L37" s="118">
        <v>8.3236014470457996E-3</v>
      </c>
      <c r="M37" s="118">
        <v>1.8775131553411501E-2</v>
      </c>
      <c r="N37" s="124">
        <v>5.2052235603332502</v>
      </c>
      <c r="O37" s="124">
        <v>4</v>
      </c>
    </row>
    <row r="38" spans="1:15" x14ac:dyDescent="0.2">
      <c r="A38" s="2" t="s">
        <v>57</v>
      </c>
      <c r="B38" s="121">
        <v>106</v>
      </c>
      <c r="C38" s="118">
        <v>0</v>
      </c>
      <c r="D38" s="118">
        <v>0.10573286563158001</v>
      </c>
      <c r="E38" s="118">
        <v>0.26911675930023199</v>
      </c>
      <c r="F38" s="118">
        <v>0.32476499676704401</v>
      </c>
      <c r="G38" s="118">
        <v>0.145599275827408</v>
      </c>
      <c r="H38" s="118">
        <v>8.5307039320468903E-2</v>
      </c>
      <c r="I38" s="118">
        <v>2.8466517105698599E-2</v>
      </c>
      <c r="J38" s="118">
        <v>1.80102735757828E-2</v>
      </c>
      <c r="K38" s="118">
        <v>9.9305175244808197E-3</v>
      </c>
      <c r="L38" s="118">
        <v>4.2016827501356602E-3</v>
      </c>
      <c r="M38" s="118">
        <v>8.8700568303465809E-3</v>
      </c>
      <c r="N38" s="124">
        <v>4.1300244331359899</v>
      </c>
      <c r="O38" s="124">
        <v>4</v>
      </c>
    </row>
    <row r="39" spans="1:15" x14ac:dyDescent="0.2">
      <c r="A39" s="2" t="s">
        <v>58</v>
      </c>
      <c r="B39" s="121">
        <v>104</v>
      </c>
      <c r="C39" s="118">
        <v>0</v>
      </c>
      <c r="D39" s="118">
        <v>2.19683330506086E-2</v>
      </c>
      <c r="E39" s="118">
        <v>0.36494091153144798</v>
      </c>
      <c r="F39" s="118">
        <v>0.37573501467704801</v>
      </c>
      <c r="G39" s="118">
        <v>9.8296165466308594E-2</v>
      </c>
      <c r="H39" s="118">
        <v>7.7575974166393294E-2</v>
      </c>
      <c r="I39" s="118">
        <v>1.7779590561986001E-2</v>
      </c>
      <c r="J39" s="118">
        <v>3.1197031959891298E-2</v>
      </c>
      <c r="K39" s="118">
        <v>7.72163551300764E-3</v>
      </c>
      <c r="L39" s="118">
        <v>4.7853398136794602E-3</v>
      </c>
      <c r="M39" s="118">
        <v>0</v>
      </c>
      <c r="N39" s="124">
        <v>4.0900177955627397</v>
      </c>
      <c r="O39" s="124">
        <v>4</v>
      </c>
    </row>
    <row r="40" spans="1:15" x14ac:dyDescent="0.2">
      <c r="A40" s="2" t="s">
        <v>59</v>
      </c>
      <c r="B40" s="121">
        <v>100</v>
      </c>
      <c r="C40" s="118">
        <v>0</v>
      </c>
      <c r="D40" s="118">
        <v>0</v>
      </c>
      <c r="E40" s="118">
        <v>0.41466259956359902</v>
      </c>
      <c r="F40" s="118">
        <v>0.32599106431007402</v>
      </c>
      <c r="G40" s="118">
        <v>8.0562837421894101E-2</v>
      </c>
      <c r="H40" s="118">
        <v>0.133204340934753</v>
      </c>
      <c r="I40" s="118">
        <v>2.8454745188355401E-2</v>
      </c>
      <c r="J40" s="118">
        <v>9.0007195249199902E-3</v>
      </c>
      <c r="K40" s="118">
        <v>0</v>
      </c>
      <c r="L40" s="118">
        <v>0</v>
      </c>
      <c r="M40" s="118">
        <v>8.1236837431788392E-3</v>
      </c>
      <c r="N40" s="124">
        <v>4.1105418205261204</v>
      </c>
      <c r="O40" s="124">
        <v>4</v>
      </c>
    </row>
    <row r="41" spans="1:15" x14ac:dyDescent="0.2">
      <c r="A41" s="2" t="s">
        <v>60</v>
      </c>
      <c r="B41" s="121">
        <v>98</v>
      </c>
      <c r="C41" s="118">
        <v>0</v>
      </c>
      <c r="D41" s="118">
        <v>0.11559204757213599</v>
      </c>
      <c r="E41" s="118">
        <v>0.46528252959251398</v>
      </c>
      <c r="F41" s="118">
        <v>0.23646427690982799</v>
      </c>
      <c r="G41" s="118">
        <v>6.8255655467510196E-2</v>
      </c>
      <c r="H41" s="118">
        <v>2.5189522653818099E-2</v>
      </c>
      <c r="I41" s="118">
        <v>3.23757603764534E-2</v>
      </c>
      <c r="J41" s="118">
        <v>4.1631348431110403E-2</v>
      </c>
      <c r="K41" s="118">
        <v>1.5208848752081399E-2</v>
      </c>
      <c r="L41" s="118">
        <v>0</v>
      </c>
      <c r="M41" s="118">
        <v>0</v>
      </c>
      <c r="N41" s="124">
        <v>3.7618649005889901</v>
      </c>
      <c r="O41" s="124">
        <v>3</v>
      </c>
    </row>
    <row r="42" spans="1:15" x14ac:dyDescent="0.2">
      <c r="A42" s="2" t="s">
        <v>61</v>
      </c>
      <c r="B42" s="121">
        <v>97</v>
      </c>
      <c r="C42" s="118">
        <v>0</v>
      </c>
      <c r="D42" s="118">
        <v>7.1184918284416199E-2</v>
      </c>
      <c r="E42" s="118">
        <v>0.170432329177856</v>
      </c>
      <c r="F42" s="118">
        <v>0.30548816919326799</v>
      </c>
      <c r="G42" s="118">
        <v>0.216463297605515</v>
      </c>
      <c r="H42" s="118">
        <v>0.115539453923702</v>
      </c>
      <c r="I42" s="118">
        <v>9.2231146991252899E-2</v>
      </c>
      <c r="J42" s="118">
        <v>1.81332789361477E-2</v>
      </c>
      <c r="K42" s="118">
        <v>0</v>
      </c>
      <c r="L42" s="118">
        <v>0</v>
      </c>
      <c r="M42" s="118">
        <v>1.05274077504873E-2</v>
      </c>
      <c r="N42" s="124">
        <v>4.5576581954956099</v>
      </c>
      <c r="O42" s="124">
        <v>4</v>
      </c>
    </row>
    <row r="43" spans="1:15" x14ac:dyDescent="0.2">
      <c r="A43" s="2" t="s">
        <v>62</v>
      </c>
      <c r="B43" s="121">
        <v>92</v>
      </c>
      <c r="C43" s="118">
        <v>0</v>
      </c>
      <c r="D43" s="118">
        <v>3.3816784620284999E-2</v>
      </c>
      <c r="E43" s="118">
        <v>0.14788870513439201</v>
      </c>
      <c r="F43" s="118">
        <v>0.36782637238502502</v>
      </c>
      <c r="G43" s="118">
        <v>0.29556751251220698</v>
      </c>
      <c r="H43" s="118">
        <v>3.3909127116203301E-2</v>
      </c>
      <c r="I43" s="118">
        <v>4.9108620733022697E-2</v>
      </c>
      <c r="J43" s="118">
        <v>4.7004897147417103E-2</v>
      </c>
      <c r="K43" s="118">
        <v>1.7421102151274698E-2</v>
      </c>
      <c r="L43" s="118">
        <v>7.4568907730281396E-3</v>
      </c>
      <c r="M43" s="118">
        <v>0</v>
      </c>
      <c r="N43" s="124">
        <v>4.6150560379028303</v>
      </c>
      <c r="O43" s="124">
        <v>4</v>
      </c>
    </row>
    <row r="44" spans="1:15" x14ac:dyDescent="0.2">
      <c r="A44" s="2" t="s">
        <v>63</v>
      </c>
      <c r="B44" s="121">
        <v>96</v>
      </c>
      <c r="C44" s="118">
        <v>0</v>
      </c>
      <c r="D44" s="118">
        <v>2.2862847894430199E-2</v>
      </c>
      <c r="E44" s="118">
        <v>0.41319251060485801</v>
      </c>
      <c r="F44" s="118">
        <v>0.29857385158538802</v>
      </c>
      <c r="G44" s="118">
        <v>0.13835546374321001</v>
      </c>
      <c r="H44" s="118">
        <v>5.35829290747643E-2</v>
      </c>
      <c r="I44" s="118">
        <v>2.1241886541247399E-2</v>
      </c>
      <c r="J44" s="118">
        <v>8.6883557960390993E-3</v>
      </c>
      <c r="K44" s="118">
        <v>3.3867314457893399E-2</v>
      </c>
      <c r="L44" s="118">
        <v>0</v>
      </c>
      <c r="M44" s="118">
        <v>9.6348430961370503E-3</v>
      </c>
      <c r="N44" s="124">
        <v>4.1218628883361799</v>
      </c>
      <c r="O44" s="124">
        <v>4</v>
      </c>
    </row>
    <row r="45" spans="1:15" x14ac:dyDescent="0.2">
      <c r="A45" s="2" t="s">
        <v>64</v>
      </c>
      <c r="B45" s="121">
        <v>100</v>
      </c>
      <c r="C45" s="118">
        <v>0</v>
      </c>
      <c r="D45" s="118">
        <v>3.2307643443346003E-2</v>
      </c>
      <c r="E45" s="118">
        <v>0.40518254041671797</v>
      </c>
      <c r="F45" s="118">
        <v>0.33934921026229897</v>
      </c>
      <c r="G45" s="118">
        <v>0.101984813809395</v>
      </c>
      <c r="H45" s="118">
        <v>5.8546081185340902E-2</v>
      </c>
      <c r="I45" s="118">
        <v>4.8651985824108103E-2</v>
      </c>
      <c r="J45" s="118">
        <v>1.0276262648403599E-2</v>
      </c>
      <c r="K45" s="118">
        <v>0</v>
      </c>
      <c r="L45" s="118">
        <v>0</v>
      </c>
      <c r="M45" s="118">
        <v>3.7014440167695301E-3</v>
      </c>
      <c r="N45" s="124">
        <v>3.9622502326965301</v>
      </c>
      <c r="O45" s="124">
        <v>4</v>
      </c>
    </row>
    <row r="46" spans="1:15" x14ac:dyDescent="0.2">
      <c r="A46" s="2" t="s">
        <v>65</v>
      </c>
      <c r="B46" s="121">
        <v>106</v>
      </c>
      <c r="C46" s="118">
        <v>0</v>
      </c>
      <c r="D46" s="118">
        <v>4.1187401860952398E-2</v>
      </c>
      <c r="E46" s="118">
        <v>0.39268201589584401</v>
      </c>
      <c r="F46" s="118">
        <v>0.22349570691585499</v>
      </c>
      <c r="G46" s="118">
        <v>0.120754241943359</v>
      </c>
      <c r="H46" s="118">
        <v>6.6842436790466295E-2</v>
      </c>
      <c r="I46" s="118">
        <v>0.113842442631721</v>
      </c>
      <c r="J46" s="118">
        <v>2.2574098780751201E-2</v>
      </c>
      <c r="K46" s="118">
        <v>1.8621649593114901E-2</v>
      </c>
      <c r="L46" s="118">
        <v>0</v>
      </c>
      <c r="M46" s="118">
        <v>0</v>
      </c>
      <c r="N46" s="124">
        <v>4.3043141365051296</v>
      </c>
      <c r="O46" s="124">
        <v>4</v>
      </c>
    </row>
    <row r="47" spans="1:15" x14ac:dyDescent="0.2">
      <c r="A47" s="2" t="s">
        <v>66</v>
      </c>
      <c r="B47" s="121">
        <v>95</v>
      </c>
      <c r="C47" s="118">
        <v>0</v>
      </c>
      <c r="D47" s="118">
        <v>0</v>
      </c>
      <c r="E47" s="118">
        <v>4.6148981899023098E-2</v>
      </c>
      <c r="F47" s="118">
        <v>0.25181955099105802</v>
      </c>
      <c r="G47" s="118">
        <v>0.11142298579216001</v>
      </c>
      <c r="H47" s="118">
        <v>0.22059811651706701</v>
      </c>
      <c r="I47" s="118">
        <v>0.20260508358478499</v>
      </c>
      <c r="J47" s="118">
        <v>7.0382006466388702E-2</v>
      </c>
      <c r="K47" s="118">
        <v>4.5624937862157801E-2</v>
      </c>
      <c r="L47" s="118">
        <v>6.5306439064443103E-3</v>
      </c>
      <c r="M47" s="118">
        <v>4.4867679476737997E-2</v>
      </c>
      <c r="N47" s="124">
        <v>5.9771957397460902</v>
      </c>
      <c r="O47" s="124">
        <v>6</v>
      </c>
    </row>
    <row r="48" spans="1:15" x14ac:dyDescent="0.2">
      <c r="A48" s="2" t="s">
        <v>67</v>
      </c>
      <c r="B48" s="121">
        <v>87</v>
      </c>
      <c r="C48" s="118">
        <v>0</v>
      </c>
      <c r="D48" s="118">
        <v>2.7189502492547001E-2</v>
      </c>
      <c r="E48" s="118">
        <v>7.0115156471729306E-2</v>
      </c>
      <c r="F48" s="118">
        <v>9.0303488075733199E-2</v>
      </c>
      <c r="G48" s="118">
        <v>0.13342435657978099</v>
      </c>
      <c r="H48" s="118">
        <v>0.28709742426872298</v>
      </c>
      <c r="I48" s="118">
        <v>0.21085102856159199</v>
      </c>
      <c r="J48" s="118">
        <v>0.10315268486738199</v>
      </c>
      <c r="K48" s="118">
        <v>4.1978325694799402E-2</v>
      </c>
      <c r="L48" s="118">
        <v>9.9381459876895003E-3</v>
      </c>
      <c r="M48" s="118">
        <v>2.5949886068701699E-2</v>
      </c>
      <c r="N48" s="124">
        <v>6.0794587135314897</v>
      </c>
      <c r="O48" s="124">
        <v>6</v>
      </c>
    </row>
    <row r="49" spans="1:15" x14ac:dyDescent="0.2">
      <c r="A49" s="2" t="s">
        <v>68</v>
      </c>
      <c r="B49" s="121">
        <v>89</v>
      </c>
      <c r="C49" s="118">
        <v>0</v>
      </c>
      <c r="D49" s="118">
        <v>3.01408357918262E-2</v>
      </c>
      <c r="E49" s="118">
        <v>5.5031713098287603E-2</v>
      </c>
      <c r="F49" s="118">
        <v>0.33605185151100198</v>
      </c>
      <c r="G49" s="118">
        <v>0.23581224679946899</v>
      </c>
      <c r="H49" s="118">
        <v>0.165117353200912</v>
      </c>
      <c r="I49" s="118">
        <v>0.103288553655148</v>
      </c>
      <c r="J49" s="118">
        <v>5.2437730133533499E-2</v>
      </c>
      <c r="K49" s="118">
        <v>4.6712714247405503E-3</v>
      </c>
      <c r="L49" s="118">
        <v>1.07192685827613E-2</v>
      </c>
      <c r="M49" s="118">
        <v>6.7291674204170704E-3</v>
      </c>
      <c r="N49" s="124">
        <v>5.1051263809204102</v>
      </c>
      <c r="O49" s="124">
        <v>5</v>
      </c>
    </row>
    <row r="50" spans="1:15" x14ac:dyDescent="0.2">
      <c r="A50" s="2" t="s">
        <v>69</v>
      </c>
      <c r="B50" s="121">
        <v>69</v>
      </c>
      <c r="C50" s="118">
        <v>0</v>
      </c>
      <c r="D50" s="118">
        <v>0.13218571245670299</v>
      </c>
      <c r="E50" s="118">
        <v>0.402027368545532</v>
      </c>
      <c r="F50" s="118">
        <v>0.44959503412246699</v>
      </c>
      <c r="G50" s="118">
        <v>0</v>
      </c>
      <c r="H50" s="118">
        <v>0</v>
      </c>
      <c r="I50" s="118">
        <v>0</v>
      </c>
      <c r="J50" s="118">
        <v>1.6191912814974799E-2</v>
      </c>
      <c r="K50" s="118">
        <v>0</v>
      </c>
      <c r="L50" s="118">
        <v>0</v>
      </c>
      <c r="M50" s="118">
        <v>0</v>
      </c>
      <c r="N50" s="124">
        <v>3.3983688354492201</v>
      </c>
      <c r="O50" s="124">
        <v>3</v>
      </c>
    </row>
    <row r="51" spans="1:15" x14ac:dyDescent="0.2">
      <c r="A51" s="2" t="s">
        <v>70</v>
      </c>
      <c r="B51" s="121">
        <v>106</v>
      </c>
      <c r="C51" s="118">
        <v>0</v>
      </c>
      <c r="D51" s="118">
        <v>0.101687587797642</v>
      </c>
      <c r="E51" s="118">
        <v>0.23318350315094</v>
      </c>
      <c r="F51" s="118">
        <v>0.44916981458663902</v>
      </c>
      <c r="G51" s="118">
        <v>0.14686553180217701</v>
      </c>
      <c r="H51" s="118">
        <v>4.1692823171615601E-2</v>
      </c>
      <c r="I51" s="118">
        <v>7.0839743129909004E-3</v>
      </c>
      <c r="J51" s="118">
        <v>2.03167647123337E-2</v>
      </c>
      <c r="K51" s="118">
        <v>0</v>
      </c>
      <c r="L51" s="118">
        <v>0</v>
      </c>
      <c r="M51" s="118">
        <v>0</v>
      </c>
      <c r="N51" s="124">
        <v>3.89621138572693</v>
      </c>
      <c r="O51" s="124">
        <v>4</v>
      </c>
    </row>
    <row r="52" spans="1:15" x14ac:dyDescent="0.2">
      <c r="A52" s="2" t="s">
        <v>71</v>
      </c>
      <c r="B52" s="121">
        <v>80</v>
      </c>
      <c r="C52" s="118">
        <v>0</v>
      </c>
      <c r="D52" s="118">
        <v>0</v>
      </c>
      <c r="E52" s="118">
        <v>0.15325221419334401</v>
      </c>
      <c r="F52" s="118">
        <v>0.14955456554889701</v>
      </c>
      <c r="G52" s="118">
        <v>0.244257181882858</v>
      </c>
      <c r="H52" s="118">
        <v>0.21117314696312001</v>
      </c>
      <c r="I52" s="118">
        <v>0.15081699192524001</v>
      </c>
      <c r="J52" s="118">
        <v>4.7463420778513003E-2</v>
      </c>
      <c r="K52" s="118">
        <v>7.6315789483487597E-3</v>
      </c>
      <c r="L52" s="118">
        <v>6.6457996144890803E-3</v>
      </c>
      <c r="M52" s="118">
        <v>2.9205102473497401E-2</v>
      </c>
      <c r="N52" s="124">
        <v>5.4381241798400897</v>
      </c>
      <c r="O52" s="124">
        <v>5</v>
      </c>
    </row>
    <row r="53" spans="1:15" x14ac:dyDescent="0.2">
      <c r="A53" s="2" t="s">
        <v>72</v>
      </c>
      <c r="B53" s="121">
        <v>100</v>
      </c>
      <c r="C53" s="118">
        <v>0</v>
      </c>
      <c r="D53" s="118">
        <v>0.13786806166172</v>
      </c>
      <c r="E53" s="118">
        <v>0.21123254299163799</v>
      </c>
      <c r="F53" s="118">
        <v>0.44776153564453097</v>
      </c>
      <c r="G53" s="118">
        <v>7.7967174351215404E-2</v>
      </c>
      <c r="H53" s="118">
        <v>1.9728830084204702E-2</v>
      </c>
      <c r="I53" s="118">
        <v>9.2584230005741106E-2</v>
      </c>
      <c r="J53" s="118">
        <v>5.1430449821054901E-3</v>
      </c>
      <c r="K53" s="118">
        <v>0</v>
      </c>
      <c r="L53" s="118">
        <v>7.7145672403276001E-3</v>
      </c>
      <c r="M53" s="118">
        <v>0</v>
      </c>
      <c r="N53" s="124">
        <v>3.9750685691833501</v>
      </c>
      <c r="O53" s="124">
        <v>4</v>
      </c>
    </row>
    <row r="54" spans="1:15" x14ac:dyDescent="0.2">
      <c r="A54" s="2" t="s">
        <v>73</v>
      </c>
      <c r="B54" s="121">
        <v>99</v>
      </c>
      <c r="C54" s="118">
        <v>0</v>
      </c>
      <c r="D54" s="118">
        <v>0.17309962213039401</v>
      </c>
      <c r="E54" s="118">
        <v>0.19407148659229301</v>
      </c>
      <c r="F54" s="118">
        <v>0.43358147144317599</v>
      </c>
      <c r="G54" s="118">
        <v>0.16055379807949099</v>
      </c>
      <c r="H54" s="118">
        <v>3.6293648183345802E-2</v>
      </c>
      <c r="I54" s="118">
        <v>2.3999807890504599E-3</v>
      </c>
      <c r="J54" s="118">
        <v>0</v>
      </c>
      <c r="K54" s="118">
        <v>0</v>
      </c>
      <c r="L54" s="118">
        <v>0</v>
      </c>
      <c r="M54" s="118">
        <v>0</v>
      </c>
      <c r="N54" s="124">
        <v>3.7000703811645499</v>
      </c>
      <c r="O54" s="124">
        <v>4</v>
      </c>
    </row>
    <row r="55" spans="1:15" x14ac:dyDescent="0.2">
      <c r="A55" s="2" t="s">
        <v>74</v>
      </c>
      <c r="B55" s="121">
        <v>93</v>
      </c>
      <c r="C55" s="118">
        <v>0</v>
      </c>
      <c r="D55" s="118">
        <v>6.8290136754512801E-2</v>
      </c>
      <c r="E55" s="118">
        <v>0.13602960109710699</v>
      </c>
      <c r="F55" s="118">
        <v>0.25149428844451899</v>
      </c>
      <c r="G55" s="118">
        <v>0.171493634581566</v>
      </c>
      <c r="H55" s="118">
        <v>0.18867196142673501</v>
      </c>
      <c r="I55" s="118">
        <v>8.8724091649055495E-2</v>
      </c>
      <c r="J55" s="118">
        <v>5.82917407155037E-2</v>
      </c>
      <c r="K55" s="118">
        <v>1.87442004680634E-2</v>
      </c>
      <c r="L55" s="118">
        <v>1.1756958439946201E-2</v>
      </c>
      <c r="M55" s="118">
        <v>6.5033989958465099E-3</v>
      </c>
      <c r="N55" s="124">
        <v>4.9853534698486301</v>
      </c>
      <c r="O55" s="124">
        <v>5</v>
      </c>
    </row>
    <row r="56" spans="1:15" x14ac:dyDescent="0.2">
      <c r="A56" s="2" t="s">
        <v>75</v>
      </c>
      <c r="B56" s="121">
        <v>104</v>
      </c>
      <c r="C56" s="118">
        <v>0</v>
      </c>
      <c r="D56" s="118">
        <v>5.59580475091934E-2</v>
      </c>
      <c r="E56" s="118">
        <v>0.40797933936119102</v>
      </c>
      <c r="F56" s="118">
        <v>0.29828247427940402</v>
      </c>
      <c r="G56" s="118">
        <v>0.162642851471901</v>
      </c>
      <c r="H56" s="118">
        <v>1.8678218126297001E-2</v>
      </c>
      <c r="I56" s="118">
        <v>2.4496298283338502E-2</v>
      </c>
      <c r="J56" s="118">
        <v>1.6383806243538902E-2</v>
      </c>
      <c r="K56" s="118">
        <v>3.1463156919926401E-3</v>
      </c>
      <c r="L56" s="118">
        <v>8.0953836441040004E-3</v>
      </c>
      <c r="M56" s="118">
        <v>4.3372577056288702E-3</v>
      </c>
      <c r="N56" s="124">
        <v>3.9137926101684601</v>
      </c>
      <c r="O56" s="124">
        <v>4</v>
      </c>
    </row>
    <row r="57" spans="1:15" x14ac:dyDescent="0.2">
      <c r="A57" s="2" t="s">
        <v>76</v>
      </c>
      <c r="B57" s="121">
        <v>97</v>
      </c>
      <c r="C57" s="118">
        <v>2.9821526259183901E-2</v>
      </c>
      <c r="D57" s="118">
        <v>4.9750197678804398E-2</v>
      </c>
      <c r="E57" s="118">
        <v>0.35859757661819502</v>
      </c>
      <c r="F57" s="118">
        <v>0.32932564616203303</v>
      </c>
      <c r="G57" s="118">
        <v>0.109631977975368</v>
      </c>
      <c r="H57" s="118">
        <v>3.4656833857297897E-2</v>
      </c>
      <c r="I57" s="118">
        <v>7.1556165814399705E-2</v>
      </c>
      <c r="J57" s="118">
        <v>0</v>
      </c>
      <c r="K57" s="118">
        <v>0</v>
      </c>
      <c r="L57" s="118">
        <v>8.2485480234026892E-3</v>
      </c>
      <c r="M57" s="118">
        <v>8.4115276113152504E-3</v>
      </c>
      <c r="N57" s="124">
        <v>3.9544236660003702</v>
      </c>
      <c r="O57" s="124">
        <v>4</v>
      </c>
    </row>
    <row r="58" spans="1:15" x14ac:dyDescent="0.2">
      <c r="A58" s="2" t="s">
        <v>77</v>
      </c>
      <c r="B58" s="121">
        <v>103</v>
      </c>
      <c r="C58" s="118">
        <v>0</v>
      </c>
      <c r="D58" s="118">
        <v>8.0401979386806502E-2</v>
      </c>
      <c r="E58" s="118">
        <v>0.353426814079285</v>
      </c>
      <c r="F58" s="118">
        <v>0.35593649744987499</v>
      </c>
      <c r="G58" s="118">
        <v>0.127360165119171</v>
      </c>
      <c r="H58" s="118">
        <v>1.88997760415077E-2</v>
      </c>
      <c r="I58" s="118">
        <v>3.2420378178358099E-2</v>
      </c>
      <c r="J58" s="118">
        <v>1.4495709910988801E-2</v>
      </c>
      <c r="K58" s="118">
        <v>5.1704957149922796E-3</v>
      </c>
      <c r="L58" s="118">
        <v>8.3422819152474403E-3</v>
      </c>
      <c r="M58" s="118">
        <v>3.54591198265553E-3</v>
      </c>
      <c r="N58" s="124">
        <v>3.90690040588379</v>
      </c>
      <c r="O58" s="124">
        <v>4</v>
      </c>
    </row>
    <row r="59" spans="1:15" x14ac:dyDescent="0.2">
      <c r="A59" s="2" t="s">
        <v>78</v>
      </c>
      <c r="B59" s="121">
        <v>92</v>
      </c>
      <c r="C59" s="118">
        <v>0</v>
      </c>
      <c r="D59" s="118">
        <v>2.5033218786120401E-2</v>
      </c>
      <c r="E59" s="118">
        <v>0.35264977812767001</v>
      </c>
      <c r="F59" s="118">
        <v>0.32409614324569702</v>
      </c>
      <c r="G59" s="118">
        <v>0.149553373456001</v>
      </c>
      <c r="H59" s="118">
        <v>3.2540261745452902E-2</v>
      </c>
      <c r="I59" s="118">
        <v>6.5826393663883195E-2</v>
      </c>
      <c r="J59" s="118">
        <v>9.0293092653155292E-3</v>
      </c>
      <c r="K59" s="118">
        <v>1.8917532637715301E-2</v>
      </c>
      <c r="L59" s="118">
        <v>3.6714212037622898E-3</v>
      </c>
      <c r="M59" s="118">
        <v>1.86825897544622E-2</v>
      </c>
      <c r="N59" s="124">
        <v>4.29290819168091</v>
      </c>
      <c r="O59" s="124">
        <v>4</v>
      </c>
    </row>
    <row r="60" spans="1:15" x14ac:dyDescent="0.2">
      <c r="A60" s="2" t="s">
        <v>79</v>
      </c>
      <c r="B60" s="121">
        <v>93</v>
      </c>
      <c r="C60" s="118">
        <v>0</v>
      </c>
      <c r="D60" s="118">
        <v>0</v>
      </c>
      <c r="E60" s="118">
        <v>0.161723062396049</v>
      </c>
      <c r="F60" s="118">
        <v>0.32106059789657598</v>
      </c>
      <c r="G60" s="118">
        <v>0.16380894184112499</v>
      </c>
      <c r="H60" s="118">
        <v>9.8238006234169006E-2</v>
      </c>
      <c r="I60" s="118">
        <v>0.185335338115692</v>
      </c>
      <c r="J60" s="118">
        <v>3.3254191279411302E-2</v>
      </c>
      <c r="K60" s="118">
        <v>0</v>
      </c>
      <c r="L60" s="118">
        <v>1.7238182947039601E-2</v>
      </c>
      <c r="M60" s="118">
        <v>1.93416681140661E-2</v>
      </c>
      <c r="N60" s="124">
        <v>5.1264052391052202</v>
      </c>
      <c r="O60" s="124">
        <v>5</v>
      </c>
    </row>
    <row r="61" spans="1:15" x14ac:dyDescent="0.2">
      <c r="A61" s="2" t="s">
        <v>80</v>
      </c>
      <c r="B61" s="121">
        <v>85</v>
      </c>
      <c r="C61" s="118">
        <v>0</v>
      </c>
      <c r="D61" s="118">
        <v>0</v>
      </c>
      <c r="E61" s="118">
        <v>0.19577807188034099</v>
      </c>
      <c r="F61" s="118">
        <v>0.240407139062881</v>
      </c>
      <c r="G61" s="118">
        <v>0.106492549180984</v>
      </c>
      <c r="H61" s="118">
        <v>0.11521897464990601</v>
      </c>
      <c r="I61" s="118">
        <v>0.18696485459804499</v>
      </c>
      <c r="J61" s="118">
        <v>9.9098667502403301E-2</v>
      </c>
      <c r="K61" s="118">
        <v>1.4671434648335001E-2</v>
      </c>
      <c r="L61" s="118">
        <v>1.7393885180354101E-2</v>
      </c>
      <c r="M61" s="118">
        <v>2.3974405601620698E-2</v>
      </c>
      <c r="N61" s="124">
        <v>5.4439830780029297</v>
      </c>
      <c r="O61" s="124">
        <v>5</v>
      </c>
    </row>
    <row r="62" spans="1:15" x14ac:dyDescent="0.2">
      <c r="A62" s="2" t="s">
        <v>81</v>
      </c>
      <c r="B62" s="121">
        <v>120</v>
      </c>
      <c r="C62" s="118">
        <v>0</v>
      </c>
      <c r="D62" s="118">
        <v>5.4915849119424799E-2</v>
      </c>
      <c r="E62" s="118">
        <v>0.39181819558143599</v>
      </c>
      <c r="F62" s="118">
        <v>0.32185801863670299</v>
      </c>
      <c r="G62" s="118">
        <v>9.0987756848335294E-2</v>
      </c>
      <c r="H62" s="118">
        <v>5.7222113013267503E-2</v>
      </c>
      <c r="I62" s="118">
        <v>4.7233976423740401E-2</v>
      </c>
      <c r="J62" s="118">
        <v>1.6610274091362998E-2</v>
      </c>
      <c r="K62" s="118">
        <v>5.5461069568991696E-3</v>
      </c>
      <c r="L62" s="118">
        <v>4.6842233277857304E-3</v>
      </c>
      <c r="M62" s="118">
        <v>9.1235088184475899E-3</v>
      </c>
      <c r="N62" s="124">
        <v>4.0316257476806596</v>
      </c>
      <c r="O62" s="124">
        <v>4</v>
      </c>
    </row>
    <row r="63" spans="1:15" x14ac:dyDescent="0.2">
      <c r="A63" s="2" t="s">
        <v>82</v>
      </c>
      <c r="B63" s="121">
        <v>90</v>
      </c>
      <c r="C63" s="118">
        <v>0</v>
      </c>
      <c r="D63" s="118">
        <v>0</v>
      </c>
      <c r="E63" s="118">
        <v>0.393188506364822</v>
      </c>
      <c r="F63" s="118">
        <v>0.23576931655406999</v>
      </c>
      <c r="G63" s="118">
        <v>0.18878553807735399</v>
      </c>
      <c r="H63" s="118">
        <v>4.33682277798653E-2</v>
      </c>
      <c r="I63" s="118">
        <v>0.11074951291084301</v>
      </c>
      <c r="J63" s="118">
        <v>2.4581065401434898E-2</v>
      </c>
      <c r="K63" s="118">
        <v>0</v>
      </c>
      <c r="L63" s="118">
        <v>0</v>
      </c>
      <c r="M63" s="118">
        <v>3.55783826671541E-3</v>
      </c>
      <c r="N63" s="124">
        <v>4.3378109931945801</v>
      </c>
      <c r="O63" s="124">
        <v>4</v>
      </c>
    </row>
    <row r="64" spans="1:15" x14ac:dyDescent="0.2">
      <c r="A64" s="2" t="s">
        <v>83</v>
      </c>
      <c r="B64" s="121">
        <v>94</v>
      </c>
      <c r="C64" s="118">
        <v>0</v>
      </c>
      <c r="D64" s="118">
        <v>0</v>
      </c>
      <c r="E64" s="118">
        <v>4.39423881471157E-2</v>
      </c>
      <c r="F64" s="118">
        <v>0.21964871883392301</v>
      </c>
      <c r="G64" s="118">
        <v>0.24566113948821999</v>
      </c>
      <c r="H64" s="118">
        <v>0.14589026570320099</v>
      </c>
      <c r="I64" s="118">
        <v>0.15010042488575001</v>
      </c>
      <c r="J64" s="118">
        <v>0.134191423654556</v>
      </c>
      <c r="K64" s="118">
        <v>2.0693700760603E-2</v>
      </c>
      <c r="L64" s="118">
        <v>1.7865322530269599E-2</v>
      </c>
      <c r="M64" s="118">
        <v>2.2006595507264099E-2</v>
      </c>
      <c r="N64" s="124">
        <v>5.8452730178832999</v>
      </c>
      <c r="O64" s="124">
        <v>5</v>
      </c>
    </row>
    <row r="65" spans="1:15" x14ac:dyDescent="0.2">
      <c r="A65" s="2" t="s">
        <v>84</v>
      </c>
      <c r="B65" s="121">
        <v>80</v>
      </c>
      <c r="C65" s="118">
        <v>0</v>
      </c>
      <c r="D65" s="118">
        <v>1.48265361785889E-2</v>
      </c>
      <c r="E65" s="118">
        <v>0.35210707783699002</v>
      </c>
      <c r="F65" s="118">
        <v>0.139251098036766</v>
      </c>
      <c r="G65" s="118">
        <v>7.0864103734493297E-2</v>
      </c>
      <c r="H65" s="118">
        <v>0.157166168093681</v>
      </c>
      <c r="I65" s="118">
        <v>0.10294742137193701</v>
      </c>
      <c r="J65" s="118">
        <v>0.10096935927867901</v>
      </c>
      <c r="K65" s="118">
        <v>3.2992348074912997E-2</v>
      </c>
      <c r="L65" s="118">
        <v>2.0539266988635101E-2</v>
      </c>
      <c r="M65" s="118">
        <v>8.3366148173809104E-3</v>
      </c>
      <c r="N65" s="124">
        <v>5.0627098083496103</v>
      </c>
      <c r="O65" s="124">
        <v>4</v>
      </c>
    </row>
    <row r="66" spans="1:15" x14ac:dyDescent="0.2">
      <c r="A66" s="2" t="s">
        <v>85</v>
      </c>
      <c r="B66" s="121">
        <v>96</v>
      </c>
      <c r="C66" s="118">
        <v>0</v>
      </c>
      <c r="D66" s="118">
        <v>0.105319045484066</v>
      </c>
      <c r="E66" s="118">
        <v>0.16846105456352201</v>
      </c>
      <c r="F66" s="118">
        <v>0.40408003330230702</v>
      </c>
      <c r="G66" s="118">
        <v>9.5412082970142406E-2</v>
      </c>
      <c r="H66" s="118">
        <v>0.130735948681831</v>
      </c>
      <c r="I66" s="118">
        <v>4.4243853539228398E-2</v>
      </c>
      <c r="J66" s="118">
        <v>2.1254392340779301E-2</v>
      </c>
      <c r="K66" s="118">
        <v>9.3670031055808102E-3</v>
      </c>
      <c r="L66" s="118">
        <v>6.5217837691307103E-3</v>
      </c>
      <c r="M66" s="118">
        <v>1.46048050373793E-2</v>
      </c>
      <c r="N66" s="124">
        <v>4.3837332725524902</v>
      </c>
      <c r="O66" s="124">
        <v>4</v>
      </c>
    </row>
    <row r="67" spans="1:15" x14ac:dyDescent="0.2">
      <c r="A67" s="2" t="s">
        <v>86</v>
      </c>
      <c r="B67" s="121">
        <v>102</v>
      </c>
      <c r="C67" s="118">
        <v>0</v>
      </c>
      <c r="D67" s="118">
        <v>1.4942458830773799E-2</v>
      </c>
      <c r="E67" s="118">
        <v>0.250212132930756</v>
      </c>
      <c r="F67" s="118">
        <v>0.37677377462387102</v>
      </c>
      <c r="G67" s="118">
        <v>0.244725361466408</v>
      </c>
      <c r="H67" s="118">
        <v>8.5416242480278001E-2</v>
      </c>
      <c r="I67" s="118">
        <v>1.77060198038816E-2</v>
      </c>
      <c r="J67" s="118">
        <v>0</v>
      </c>
      <c r="K67" s="118">
        <v>5.0153923220932501E-3</v>
      </c>
      <c r="L67" s="118">
        <v>5.2086170762777302E-3</v>
      </c>
      <c r="M67" s="118">
        <v>0</v>
      </c>
      <c r="N67" s="124">
        <v>4.2449073791503897</v>
      </c>
      <c r="O67" s="124">
        <v>4</v>
      </c>
    </row>
    <row r="68" spans="1:15" x14ac:dyDescent="0.2">
      <c r="A68" s="2" t="s">
        <v>87</v>
      </c>
      <c r="B68" s="121">
        <v>89</v>
      </c>
      <c r="C68" s="118">
        <v>0</v>
      </c>
      <c r="D68" s="118">
        <v>6.2737517058849293E-2</v>
      </c>
      <c r="E68" s="118">
        <v>0.32620948553085299</v>
      </c>
      <c r="F68" s="118">
        <v>0.45090505480766302</v>
      </c>
      <c r="G68" s="118">
        <v>6.8706080317497295E-2</v>
      </c>
      <c r="H68" s="118">
        <v>3.6950390785932499E-2</v>
      </c>
      <c r="I68" s="118">
        <v>4.58655990660191E-2</v>
      </c>
      <c r="J68" s="118">
        <v>0</v>
      </c>
      <c r="K68" s="118">
        <v>0</v>
      </c>
      <c r="L68" s="118">
        <v>0</v>
      </c>
      <c r="M68" s="118">
        <v>8.6258575320243801E-3</v>
      </c>
      <c r="N68" s="124">
        <v>3.8889000415802002</v>
      </c>
      <c r="O68" s="124">
        <v>4</v>
      </c>
    </row>
    <row r="69" spans="1:15" x14ac:dyDescent="0.2">
      <c r="A69" s="2" t="s">
        <v>88</v>
      </c>
      <c r="B69" s="121">
        <v>108</v>
      </c>
      <c r="C69" s="118">
        <v>0</v>
      </c>
      <c r="D69" s="118">
        <v>6.1214014887809802E-2</v>
      </c>
      <c r="E69" s="118">
        <v>0.29361033439636203</v>
      </c>
      <c r="F69" s="118">
        <v>0.35604429244995101</v>
      </c>
      <c r="G69" s="118">
        <v>0.15269911289215099</v>
      </c>
      <c r="H69" s="118">
        <v>7.2875194251537295E-2</v>
      </c>
      <c r="I69" s="118">
        <v>3.2359186559915501E-2</v>
      </c>
      <c r="J69" s="118">
        <v>1.5840098261833201E-2</v>
      </c>
      <c r="K69" s="118">
        <v>0</v>
      </c>
      <c r="L69" s="118">
        <v>1.01116858422756E-2</v>
      </c>
      <c r="M69" s="118">
        <v>5.2461032755672897E-3</v>
      </c>
      <c r="N69" s="124">
        <v>4.1402420997619602</v>
      </c>
      <c r="O69" s="124">
        <v>4</v>
      </c>
    </row>
    <row r="70" spans="1:15" x14ac:dyDescent="0.2">
      <c r="A70" s="2" t="s">
        <v>89</v>
      </c>
      <c r="B70" s="121">
        <v>96</v>
      </c>
      <c r="C70" s="118">
        <v>0</v>
      </c>
      <c r="D70" s="118">
        <v>2.89384443312883E-2</v>
      </c>
      <c r="E70" s="118">
        <v>0.115560255944729</v>
      </c>
      <c r="F70" s="118">
        <v>0.11567327380180401</v>
      </c>
      <c r="G70" s="118">
        <v>0.18293197453022</v>
      </c>
      <c r="H70" s="118">
        <v>0.18013724684715299</v>
      </c>
      <c r="I70" s="118">
        <v>0.24085007607936901</v>
      </c>
      <c r="J70" s="118">
        <v>0.100759789347649</v>
      </c>
      <c r="K70" s="118">
        <v>2.31851153075695E-2</v>
      </c>
      <c r="L70" s="118">
        <v>1.1963830329477799E-2</v>
      </c>
      <c r="M70" s="118">
        <v>0</v>
      </c>
      <c r="N70" s="124">
        <v>5.6830673217773402</v>
      </c>
      <c r="O70" s="124">
        <v>6</v>
      </c>
    </row>
    <row r="71" spans="1:15" x14ac:dyDescent="0.2">
      <c r="A71" s="3" t="s">
        <v>90</v>
      </c>
      <c r="B71" s="122">
        <v>75</v>
      </c>
      <c r="C71" s="119">
        <v>0</v>
      </c>
      <c r="D71" s="119">
        <v>2.62934491038322E-2</v>
      </c>
      <c r="E71" s="119">
        <v>0.18353021144866899</v>
      </c>
      <c r="F71" s="119">
        <v>0.18323686718940699</v>
      </c>
      <c r="G71" s="119">
        <v>0.184097394347191</v>
      </c>
      <c r="H71" s="119">
        <v>0.15829899907112099</v>
      </c>
      <c r="I71" s="119">
        <v>0.163341253995895</v>
      </c>
      <c r="J71" s="119">
        <v>3.3817909657955197E-2</v>
      </c>
      <c r="K71" s="119">
        <v>4.1354127228259999E-2</v>
      </c>
      <c r="L71" s="119">
        <v>9.6802432090044004E-3</v>
      </c>
      <c r="M71" s="119">
        <v>1.63495615124702E-2</v>
      </c>
      <c r="N71" s="125">
        <v>5.2691726684570304</v>
      </c>
      <c r="O71" s="125">
        <v>5</v>
      </c>
    </row>
    <row r="73" spans="1:15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124</v>
      </c>
    </row>
    <row r="4" spans="1:5" x14ac:dyDescent="0.2">
      <c r="A4" t="s">
        <v>23</v>
      </c>
    </row>
    <row r="5" spans="1:5" x14ac:dyDescent="0.2">
      <c r="A5" s="4" t="s">
        <v>24</v>
      </c>
      <c r="B5" s="4" t="s">
        <v>4</v>
      </c>
      <c r="C5" s="4" t="s">
        <v>125</v>
      </c>
      <c r="D5" s="4" t="s">
        <v>25</v>
      </c>
      <c r="E5" s="4" t="s">
        <v>111</v>
      </c>
    </row>
    <row r="6" spans="1:5" x14ac:dyDescent="0.2">
      <c r="A6" s="5" t="s">
        <v>26</v>
      </c>
      <c r="B6" s="129" t="s">
        <v>1</v>
      </c>
      <c r="C6" s="126" t="s">
        <v>1</v>
      </c>
      <c r="D6" s="132" t="s">
        <v>1</v>
      </c>
      <c r="E6" s="132" t="s">
        <v>1</v>
      </c>
    </row>
    <row r="7" spans="1:5" x14ac:dyDescent="0.2">
      <c r="A7" s="2" t="s">
        <v>26</v>
      </c>
      <c r="B7" s="130">
        <v>7161</v>
      </c>
      <c r="C7" s="127">
        <v>7.3602519929408999E-2</v>
      </c>
      <c r="D7" s="133">
        <v>2.7005100250244101</v>
      </c>
      <c r="E7" s="133">
        <v>3</v>
      </c>
    </row>
    <row r="8" spans="1:5" x14ac:dyDescent="0.2">
      <c r="A8" s="5" t="s">
        <v>27</v>
      </c>
      <c r="B8" s="129" t="s">
        <v>1</v>
      </c>
      <c r="C8" s="126" t="s">
        <v>1</v>
      </c>
      <c r="D8" s="132" t="s">
        <v>1</v>
      </c>
      <c r="E8" s="132" t="s">
        <v>1</v>
      </c>
    </row>
    <row r="9" spans="1:5" x14ac:dyDescent="0.2">
      <c r="A9" s="2" t="s">
        <v>28</v>
      </c>
      <c r="B9" s="130">
        <v>104</v>
      </c>
      <c r="C9" s="127">
        <v>0.20029988884925801</v>
      </c>
      <c r="D9" s="133">
        <v>2.1589276790618901</v>
      </c>
      <c r="E9" s="133">
        <v>2</v>
      </c>
    </row>
    <row r="10" spans="1:5" x14ac:dyDescent="0.2">
      <c r="A10" s="2" t="s">
        <v>29</v>
      </c>
      <c r="B10" s="130">
        <v>104</v>
      </c>
      <c r="C10" s="127">
        <v>4.5551039278507198E-2</v>
      </c>
      <c r="D10" s="133">
        <v>2.5469665527343799</v>
      </c>
      <c r="E10" s="133">
        <v>2</v>
      </c>
    </row>
    <row r="11" spans="1:5" x14ac:dyDescent="0.2">
      <c r="A11" s="2" t="s">
        <v>30</v>
      </c>
      <c r="B11" s="130">
        <v>128</v>
      </c>
      <c r="C11" s="127">
        <v>0.177563846111298</v>
      </c>
      <c r="D11" s="133">
        <v>2.4421250820159899</v>
      </c>
      <c r="E11" s="133">
        <v>2</v>
      </c>
    </row>
    <row r="12" spans="1:5" x14ac:dyDescent="0.2">
      <c r="A12" s="2" t="s">
        <v>31</v>
      </c>
      <c r="B12" s="130">
        <v>106</v>
      </c>
      <c r="C12" s="127">
        <v>0.10870270431041699</v>
      </c>
      <c r="D12" s="133">
        <v>2.6000223159789999</v>
      </c>
      <c r="E12" s="133">
        <v>2</v>
      </c>
    </row>
    <row r="13" spans="1:5" x14ac:dyDescent="0.2">
      <c r="A13" s="2" t="s">
        <v>32</v>
      </c>
      <c r="B13" s="130">
        <v>109</v>
      </c>
      <c r="C13" s="127">
        <v>9.9326528608798995E-2</v>
      </c>
      <c r="D13" s="133">
        <v>2.6639363765716602</v>
      </c>
      <c r="E13" s="133">
        <v>2</v>
      </c>
    </row>
    <row r="14" spans="1:5" x14ac:dyDescent="0.2">
      <c r="A14" s="2" t="s">
        <v>33</v>
      </c>
      <c r="B14" s="130">
        <v>97</v>
      </c>
      <c r="C14" s="127">
        <v>8.3210691809654194E-2</v>
      </c>
      <c r="D14" s="133">
        <v>2.804044008255</v>
      </c>
      <c r="E14" s="133">
        <v>3</v>
      </c>
    </row>
    <row r="15" spans="1:5" x14ac:dyDescent="0.2">
      <c r="A15" s="2" t="s">
        <v>34</v>
      </c>
      <c r="B15" s="130">
        <v>94</v>
      </c>
      <c r="C15" s="127">
        <v>6.6985771059989901E-2</v>
      </c>
      <c r="D15" s="133">
        <v>2.8124113082885702</v>
      </c>
      <c r="E15" s="133">
        <v>3</v>
      </c>
    </row>
    <row r="16" spans="1:5" x14ac:dyDescent="0.2">
      <c r="A16" s="2" t="s">
        <v>35</v>
      </c>
      <c r="B16" s="130">
        <v>104</v>
      </c>
      <c r="C16" s="127">
        <v>0.46352499723434398</v>
      </c>
      <c r="D16" s="133">
        <v>2.7259464263915998</v>
      </c>
      <c r="E16" s="133">
        <v>3</v>
      </c>
    </row>
    <row r="17" spans="1:5" x14ac:dyDescent="0.2">
      <c r="A17" s="2" t="s">
        <v>36</v>
      </c>
      <c r="B17" s="130">
        <v>79</v>
      </c>
      <c r="C17" s="127">
        <v>2.9645234346389802E-2</v>
      </c>
      <c r="D17" s="133">
        <v>2.7712366580963099</v>
      </c>
      <c r="E17" s="133">
        <v>3</v>
      </c>
    </row>
    <row r="18" spans="1:5" x14ac:dyDescent="0.2">
      <c r="A18" s="2" t="s">
        <v>37</v>
      </c>
      <c r="B18" s="130">
        <v>79</v>
      </c>
      <c r="C18" s="127">
        <v>0.155795618891716</v>
      </c>
      <c r="D18" s="133">
        <v>2.5500869750976598</v>
      </c>
      <c r="E18" s="133">
        <v>2</v>
      </c>
    </row>
    <row r="19" spans="1:5" x14ac:dyDescent="0.2">
      <c r="A19" s="2" t="s">
        <v>38</v>
      </c>
      <c r="B19" s="130">
        <v>98</v>
      </c>
      <c r="C19" s="127">
        <v>4.0466841310262701E-2</v>
      </c>
      <c r="D19" s="133">
        <v>2.8725738525390598</v>
      </c>
      <c r="E19" s="133">
        <v>3</v>
      </c>
    </row>
    <row r="20" spans="1:5" x14ac:dyDescent="0.2">
      <c r="A20" s="2" t="s">
        <v>39</v>
      </c>
      <c r="B20" s="130">
        <v>99</v>
      </c>
      <c r="C20" s="127">
        <v>5.4876323789358097E-2</v>
      </c>
      <c r="D20" s="133">
        <v>3.05692434310913</v>
      </c>
      <c r="E20" s="133">
        <v>3</v>
      </c>
    </row>
    <row r="21" spans="1:5" x14ac:dyDescent="0.2">
      <c r="A21" s="2" t="s">
        <v>40</v>
      </c>
      <c r="B21" s="130">
        <v>84</v>
      </c>
      <c r="C21" s="127">
        <v>4.6118632890284096E-3</v>
      </c>
      <c r="D21" s="133">
        <v>4.0983729362487802</v>
      </c>
      <c r="E21" s="133">
        <v>4</v>
      </c>
    </row>
    <row r="22" spans="1:5" x14ac:dyDescent="0.2">
      <c r="A22" s="2" t="s">
        <v>41</v>
      </c>
      <c r="B22" s="130">
        <v>106</v>
      </c>
      <c r="C22" s="127">
        <v>4.6241268515586902E-2</v>
      </c>
      <c r="D22" s="133">
        <v>2.4217414855957</v>
      </c>
      <c r="E22" s="133">
        <v>2</v>
      </c>
    </row>
    <row r="23" spans="1:5" x14ac:dyDescent="0.2">
      <c r="A23" s="2" t="s">
        <v>42</v>
      </c>
      <c r="B23" s="130">
        <v>99</v>
      </c>
      <c r="C23" s="127">
        <v>8.1534005701541901E-2</v>
      </c>
      <c r="D23" s="133">
        <v>2.5007009506225599</v>
      </c>
      <c r="E23" s="133">
        <v>2</v>
      </c>
    </row>
    <row r="24" spans="1:5" x14ac:dyDescent="0.2">
      <c r="A24" s="2" t="s">
        <v>43</v>
      </c>
      <c r="B24" s="130">
        <v>102</v>
      </c>
      <c r="C24" s="127">
        <v>2.24457047879696E-2</v>
      </c>
      <c r="D24" s="133">
        <v>2.5933735370636</v>
      </c>
      <c r="E24" s="133">
        <v>2</v>
      </c>
    </row>
    <row r="25" spans="1:5" x14ac:dyDescent="0.2">
      <c r="A25" s="2" t="s">
        <v>44</v>
      </c>
      <c r="B25" s="130">
        <v>101</v>
      </c>
      <c r="C25" s="127">
        <v>3.1659126281738302E-2</v>
      </c>
      <c r="D25" s="133">
        <v>2.81607961654663</v>
      </c>
      <c r="E25" s="133">
        <v>3</v>
      </c>
    </row>
    <row r="26" spans="1:5" x14ac:dyDescent="0.2">
      <c r="A26" s="2" t="s">
        <v>45</v>
      </c>
      <c r="B26" s="130">
        <v>100</v>
      </c>
      <c r="C26" s="127">
        <v>0.106890335679054</v>
      </c>
      <c r="D26" s="133">
        <v>2.6092095375061</v>
      </c>
      <c r="E26" s="133">
        <v>2</v>
      </c>
    </row>
    <row r="27" spans="1:5" x14ac:dyDescent="0.2">
      <c r="A27" s="2" t="s">
        <v>46</v>
      </c>
      <c r="B27" s="130">
        <v>93</v>
      </c>
      <c r="C27" s="127">
        <v>2.1383265033364299E-2</v>
      </c>
      <c r="D27" s="133">
        <v>3.0209221839904798</v>
      </c>
      <c r="E27" s="133">
        <v>3</v>
      </c>
    </row>
    <row r="28" spans="1:5" x14ac:dyDescent="0.2">
      <c r="A28" s="2" t="s">
        <v>47</v>
      </c>
      <c r="B28" s="130">
        <v>104</v>
      </c>
      <c r="C28" s="127">
        <v>0.29234850406646701</v>
      </c>
      <c r="D28" s="133">
        <v>3.6459710597991899</v>
      </c>
      <c r="E28" s="133">
        <v>3</v>
      </c>
    </row>
    <row r="29" spans="1:5" x14ac:dyDescent="0.2">
      <c r="A29" s="2" t="s">
        <v>48</v>
      </c>
      <c r="B29" s="130">
        <v>97</v>
      </c>
      <c r="C29" s="127">
        <v>2.1690806373953798E-2</v>
      </c>
      <c r="D29" s="133">
        <v>3.0195038318634002</v>
      </c>
      <c r="E29" s="133">
        <v>3</v>
      </c>
    </row>
    <row r="30" spans="1:5" x14ac:dyDescent="0.2">
      <c r="A30" s="2" t="s">
        <v>49</v>
      </c>
      <c r="B30" s="130">
        <v>90</v>
      </c>
      <c r="C30" s="127">
        <v>6.1502888798713698E-2</v>
      </c>
      <c r="D30" s="133">
        <v>4.2470173835754403</v>
      </c>
      <c r="E30" s="133">
        <v>4</v>
      </c>
    </row>
    <row r="31" spans="1:5" x14ac:dyDescent="0.2">
      <c r="A31" s="2" t="s">
        <v>50</v>
      </c>
      <c r="B31" s="130">
        <v>81</v>
      </c>
      <c r="C31" s="127">
        <v>0.20287165045738201</v>
      </c>
      <c r="D31" s="133">
        <v>3.86770844459534</v>
      </c>
      <c r="E31" s="133">
        <v>4</v>
      </c>
    </row>
    <row r="32" spans="1:5" x14ac:dyDescent="0.2">
      <c r="A32" s="2" t="s">
        <v>51</v>
      </c>
      <c r="B32" s="130">
        <v>106</v>
      </c>
      <c r="C32" s="127">
        <v>7.3821239173412295E-2</v>
      </c>
      <c r="D32" s="133">
        <v>2.3955140113830602</v>
      </c>
      <c r="E32" s="133">
        <v>2</v>
      </c>
    </row>
    <row r="33" spans="1:5" x14ac:dyDescent="0.2">
      <c r="A33" s="2" t="s">
        <v>52</v>
      </c>
      <c r="B33" s="130">
        <v>94</v>
      </c>
      <c r="C33" s="127">
        <v>4.2178295552730602E-2</v>
      </c>
      <c r="D33" s="133">
        <v>2.8578579425811799</v>
      </c>
      <c r="E33" s="133">
        <v>3</v>
      </c>
    </row>
    <row r="34" spans="1:5" x14ac:dyDescent="0.2">
      <c r="A34" s="2" t="s">
        <v>53</v>
      </c>
      <c r="B34" s="130">
        <v>94</v>
      </c>
      <c r="C34" s="127">
        <v>0.29396417737007102</v>
      </c>
      <c r="D34" s="133">
        <v>3.4247665405273402</v>
      </c>
      <c r="E34" s="133">
        <v>3</v>
      </c>
    </row>
    <row r="35" spans="1:5" x14ac:dyDescent="0.2">
      <c r="A35" s="2" t="s">
        <v>54</v>
      </c>
      <c r="B35" s="130">
        <v>105</v>
      </c>
      <c r="C35" s="127">
        <v>4.3807573616504697E-2</v>
      </c>
      <c r="D35" s="133">
        <v>3.3437457084655802</v>
      </c>
      <c r="E35" s="133">
        <v>3</v>
      </c>
    </row>
    <row r="36" spans="1:5" x14ac:dyDescent="0.2">
      <c r="A36" s="2" t="s">
        <v>55</v>
      </c>
      <c r="B36" s="130">
        <v>85</v>
      </c>
      <c r="C36" s="127">
        <v>6.1231449246406597E-2</v>
      </c>
      <c r="D36" s="133">
        <v>3.3815996646881099</v>
      </c>
      <c r="E36" s="133">
        <v>3</v>
      </c>
    </row>
    <row r="37" spans="1:5" x14ac:dyDescent="0.2">
      <c r="A37" s="2" t="s">
        <v>56</v>
      </c>
      <c r="B37" s="130">
        <v>86</v>
      </c>
      <c r="C37" s="127">
        <v>4.8816006630659103E-2</v>
      </c>
      <c r="D37" s="133">
        <v>3.2342402935028098</v>
      </c>
      <c r="E37" s="133">
        <v>3</v>
      </c>
    </row>
    <row r="38" spans="1:5" x14ac:dyDescent="0.2">
      <c r="A38" s="2" t="s">
        <v>57</v>
      </c>
      <c r="B38" s="130">
        <v>106</v>
      </c>
      <c r="C38" s="127">
        <v>0.192458361387253</v>
      </c>
      <c r="D38" s="133">
        <v>2.4945340156555198</v>
      </c>
      <c r="E38" s="133">
        <v>2</v>
      </c>
    </row>
    <row r="39" spans="1:5" x14ac:dyDescent="0.2">
      <c r="A39" s="2" t="s">
        <v>58</v>
      </c>
      <c r="B39" s="130">
        <v>105</v>
      </c>
      <c r="C39" s="127">
        <v>2.1337911486625699E-2</v>
      </c>
      <c r="D39" s="133">
        <v>2.7225966453552202</v>
      </c>
      <c r="E39" s="133">
        <v>2</v>
      </c>
    </row>
    <row r="40" spans="1:5" x14ac:dyDescent="0.2">
      <c r="A40" s="2" t="s">
        <v>59</v>
      </c>
      <c r="B40" s="130">
        <v>100</v>
      </c>
      <c r="C40" s="127">
        <v>0.36635634303093001</v>
      </c>
      <c r="D40" s="133">
        <v>3.0127160549163801</v>
      </c>
      <c r="E40" s="133">
        <v>3</v>
      </c>
    </row>
    <row r="41" spans="1:5" x14ac:dyDescent="0.2">
      <c r="A41" s="2" t="s">
        <v>60</v>
      </c>
      <c r="B41" s="130">
        <v>99</v>
      </c>
      <c r="C41" s="127">
        <v>0.104467578232288</v>
      </c>
      <c r="D41" s="133">
        <v>2.6079261302947998</v>
      </c>
      <c r="E41" s="133">
        <v>2</v>
      </c>
    </row>
    <row r="42" spans="1:5" x14ac:dyDescent="0.2">
      <c r="A42" s="2" t="s">
        <v>61</v>
      </c>
      <c r="B42" s="130">
        <v>98</v>
      </c>
      <c r="C42" s="127">
        <v>9.1779060661792797E-2</v>
      </c>
      <c r="D42" s="133">
        <v>3.0334815979003902</v>
      </c>
      <c r="E42" s="133">
        <v>3</v>
      </c>
    </row>
    <row r="43" spans="1:5" x14ac:dyDescent="0.2">
      <c r="A43" s="2" t="s">
        <v>62</v>
      </c>
      <c r="B43" s="130">
        <v>91</v>
      </c>
      <c r="C43" s="127">
        <v>6.0157388448715203E-2</v>
      </c>
      <c r="D43" s="133">
        <v>2.81428122520447</v>
      </c>
      <c r="E43" s="133">
        <v>3</v>
      </c>
    </row>
    <row r="44" spans="1:5" x14ac:dyDescent="0.2">
      <c r="A44" s="2" t="s">
        <v>63</v>
      </c>
      <c r="B44" s="130">
        <v>95</v>
      </c>
      <c r="C44" s="127">
        <v>7.40631148219109E-2</v>
      </c>
      <c r="D44" s="133">
        <v>2.5924735069274898</v>
      </c>
      <c r="E44" s="133">
        <v>2</v>
      </c>
    </row>
    <row r="45" spans="1:5" x14ac:dyDescent="0.2">
      <c r="A45" s="2" t="s">
        <v>64</v>
      </c>
      <c r="B45" s="130">
        <v>99</v>
      </c>
      <c r="C45" s="127">
        <v>3.2412346452474601E-2</v>
      </c>
      <c r="D45" s="133">
        <v>2.6606483459472701</v>
      </c>
      <c r="E45" s="133">
        <v>2</v>
      </c>
    </row>
    <row r="46" spans="1:5" x14ac:dyDescent="0.2">
      <c r="A46" s="2" t="s">
        <v>65</v>
      </c>
      <c r="B46" s="130">
        <v>107</v>
      </c>
      <c r="C46" s="127">
        <v>4.2423855513334302E-2</v>
      </c>
      <c r="D46" s="133">
        <v>2.9974095821380602</v>
      </c>
      <c r="E46" s="133">
        <v>3</v>
      </c>
    </row>
    <row r="47" spans="1:5" x14ac:dyDescent="0.2">
      <c r="A47" s="2" t="s">
        <v>66</v>
      </c>
      <c r="B47" s="130">
        <v>96</v>
      </c>
      <c r="C47" s="127">
        <v>0.10219107568264001</v>
      </c>
      <c r="D47" s="133">
        <v>3.97556376457214</v>
      </c>
      <c r="E47" s="133">
        <v>4</v>
      </c>
    </row>
    <row r="48" spans="1:5" x14ac:dyDescent="0.2">
      <c r="A48" s="2" t="s">
        <v>67</v>
      </c>
      <c r="B48" s="130">
        <v>87</v>
      </c>
      <c r="C48" s="127">
        <v>2.1115908399224299E-2</v>
      </c>
      <c r="D48" s="133">
        <v>3.9341378211975102</v>
      </c>
      <c r="E48" s="133">
        <v>4</v>
      </c>
    </row>
    <row r="49" spans="1:5" x14ac:dyDescent="0.2">
      <c r="A49" s="2" t="s">
        <v>68</v>
      </c>
      <c r="B49" s="130">
        <v>89</v>
      </c>
      <c r="C49" s="127">
        <v>3.0111571773886701E-2</v>
      </c>
      <c r="D49" s="133">
        <v>3.41662526130676</v>
      </c>
      <c r="E49" s="133">
        <v>3</v>
      </c>
    </row>
    <row r="50" spans="1:5" x14ac:dyDescent="0.2">
      <c r="A50" s="2" t="s">
        <v>69</v>
      </c>
      <c r="B50" s="130">
        <v>68</v>
      </c>
      <c r="C50" s="127">
        <v>0.133759140968323</v>
      </c>
      <c r="D50" s="133">
        <v>2.4964897632598899</v>
      </c>
      <c r="E50" s="133">
        <v>2</v>
      </c>
    </row>
    <row r="51" spans="1:5" x14ac:dyDescent="0.2">
      <c r="A51" s="2" t="s">
        <v>70</v>
      </c>
      <c r="B51" s="130">
        <v>108</v>
      </c>
      <c r="C51" s="127">
        <v>0.190553814172745</v>
      </c>
      <c r="D51" s="133">
        <v>2.6918382644653298</v>
      </c>
      <c r="E51" s="133">
        <v>3</v>
      </c>
    </row>
    <row r="52" spans="1:5" x14ac:dyDescent="0.2">
      <c r="A52" s="2" t="s">
        <v>71</v>
      </c>
      <c r="B52" s="130">
        <v>78</v>
      </c>
      <c r="C52" s="127">
        <v>0.145088151097298</v>
      </c>
      <c r="D52" s="133">
        <v>3.8096776008606001</v>
      </c>
      <c r="E52" s="133">
        <v>4</v>
      </c>
    </row>
    <row r="53" spans="1:5" x14ac:dyDescent="0.2">
      <c r="A53" s="2" t="s">
        <v>72</v>
      </c>
      <c r="B53" s="130">
        <v>100</v>
      </c>
      <c r="C53" s="127">
        <v>0.15426611900329601</v>
      </c>
      <c r="D53" s="133">
        <v>2.71342968940735</v>
      </c>
      <c r="E53" s="133">
        <v>3</v>
      </c>
    </row>
    <row r="54" spans="1:5" x14ac:dyDescent="0.2">
      <c r="A54" s="2" t="s">
        <v>73</v>
      </c>
      <c r="B54" s="130">
        <v>99</v>
      </c>
      <c r="C54" s="127">
        <v>0.133908957242966</v>
      </c>
      <c r="D54" s="133">
        <v>2.6392686367034899</v>
      </c>
      <c r="E54" s="133">
        <v>3</v>
      </c>
    </row>
    <row r="55" spans="1:5" x14ac:dyDescent="0.2">
      <c r="A55" s="2" t="s">
        <v>74</v>
      </c>
      <c r="B55" s="130">
        <v>95</v>
      </c>
      <c r="C55" s="127">
        <v>4.4616010040044798E-2</v>
      </c>
      <c r="D55" s="133">
        <v>3.4336733818054199</v>
      </c>
      <c r="E55" s="133">
        <v>3</v>
      </c>
    </row>
    <row r="56" spans="1:5" x14ac:dyDescent="0.2">
      <c r="A56" s="2" t="s">
        <v>75</v>
      </c>
      <c r="B56" s="130">
        <v>102</v>
      </c>
      <c r="C56" s="127">
        <v>9.1924145817756694E-2</v>
      </c>
      <c r="D56" s="133">
        <v>2.4913296699523899</v>
      </c>
      <c r="E56" s="133">
        <v>2</v>
      </c>
    </row>
    <row r="57" spans="1:5" x14ac:dyDescent="0.2">
      <c r="A57" s="2" t="s">
        <v>76</v>
      </c>
      <c r="B57" s="130">
        <v>98</v>
      </c>
      <c r="C57" s="127">
        <v>0.113195918500423</v>
      </c>
      <c r="D57" s="133">
        <v>2.5982112884521502</v>
      </c>
      <c r="E57" s="133">
        <v>2</v>
      </c>
    </row>
    <row r="58" spans="1:5" x14ac:dyDescent="0.2">
      <c r="A58" s="2" t="s">
        <v>77</v>
      </c>
      <c r="B58" s="130">
        <v>102</v>
      </c>
      <c r="C58" s="127">
        <v>4.5423727482557297E-2</v>
      </c>
      <c r="D58" s="133">
        <v>2.7359094619750999</v>
      </c>
      <c r="E58" s="133">
        <v>2</v>
      </c>
    </row>
    <row r="59" spans="1:5" x14ac:dyDescent="0.2">
      <c r="A59" s="2" t="s">
        <v>78</v>
      </c>
      <c r="B59" s="130">
        <v>92</v>
      </c>
      <c r="C59" s="127">
        <v>0.145006462931633</v>
      </c>
      <c r="D59" s="133">
        <v>2.7237982749939</v>
      </c>
      <c r="E59" s="133">
        <v>3</v>
      </c>
    </row>
    <row r="60" spans="1:5" x14ac:dyDescent="0.2">
      <c r="A60" s="2" t="s">
        <v>79</v>
      </c>
      <c r="B60" s="130">
        <v>92</v>
      </c>
      <c r="C60" s="127">
        <v>0.20451237261295299</v>
      </c>
      <c r="D60" s="133">
        <v>3.4946043491363499</v>
      </c>
      <c r="E60" s="133">
        <v>3</v>
      </c>
    </row>
    <row r="61" spans="1:5" x14ac:dyDescent="0.2">
      <c r="A61" s="2" t="s">
        <v>80</v>
      </c>
      <c r="B61" s="130">
        <v>86</v>
      </c>
      <c r="C61" s="127">
        <v>1.8623810261487999E-2</v>
      </c>
      <c r="D61" s="133">
        <v>3.3600273132324201</v>
      </c>
      <c r="E61" s="133">
        <v>3</v>
      </c>
    </row>
    <row r="62" spans="1:5" x14ac:dyDescent="0.2">
      <c r="A62" s="2" t="s">
        <v>81</v>
      </c>
      <c r="B62" s="130">
        <v>118</v>
      </c>
      <c r="C62" s="127">
        <v>7.32394903898239E-2</v>
      </c>
      <c r="D62" s="133">
        <v>2.6800370216369598</v>
      </c>
      <c r="E62" s="133">
        <v>2</v>
      </c>
    </row>
    <row r="63" spans="1:5" x14ac:dyDescent="0.2">
      <c r="A63" s="2" t="s">
        <v>82</v>
      </c>
      <c r="B63" s="130">
        <v>92</v>
      </c>
      <c r="C63" s="127">
        <v>3.2336223870515803E-2</v>
      </c>
      <c r="D63" s="133">
        <v>2.9181432723999001</v>
      </c>
      <c r="E63" s="133">
        <v>3</v>
      </c>
    </row>
    <row r="64" spans="1:5" x14ac:dyDescent="0.2">
      <c r="A64" s="2" t="s">
        <v>83</v>
      </c>
      <c r="B64" s="130">
        <v>93</v>
      </c>
      <c r="C64" s="127">
        <v>0.174432143568993</v>
      </c>
      <c r="D64" s="133">
        <v>3.8016941547393799</v>
      </c>
      <c r="E64" s="133">
        <v>4</v>
      </c>
    </row>
    <row r="65" spans="1:5" x14ac:dyDescent="0.2">
      <c r="A65" s="2" t="s">
        <v>84</v>
      </c>
      <c r="B65" s="130">
        <v>81</v>
      </c>
      <c r="C65" s="127">
        <v>3.67250144481659E-2</v>
      </c>
      <c r="D65" s="133">
        <v>3.17596530914307</v>
      </c>
      <c r="E65" s="133">
        <v>3</v>
      </c>
    </row>
    <row r="66" spans="1:5" x14ac:dyDescent="0.2">
      <c r="A66" s="2" t="s">
        <v>85</v>
      </c>
      <c r="B66" s="130">
        <v>96</v>
      </c>
      <c r="C66" s="127">
        <v>9.0319573879241902E-2</v>
      </c>
      <c r="D66" s="133">
        <v>2.7061750888824498</v>
      </c>
      <c r="E66" s="133">
        <v>2</v>
      </c>
    </row>
    <row r="67" spans="1:5" x14ac:dyDescent="0.2">
      <c r="A67" s="2" t="s">
        <v>86</v>
      </c>
      <c r="B67" s="130">
        <v>102</v>
      </c>
      <c r="C67" s="127">
        <v>2.8268720954656601E-2</v>
      </c>
      <c r="D67" s="133">
        <v>2.7585718631744398</v>
      </c>
      <c r="E67" s="133">
        <v>3</v>
      </c>
    </row>
    <row r="68" spans="1:5" x14ac:dyDescent="0.2">
      <c r="A68" s="2" t="s">
        <v>87</v>
      </c>
      <c r="B68" s="130">
        <v>90</v>
      </c>
      <c r="C68" s="127">
        <v>7.6503202319145203E-2</v>
      </c>
      <c r="D68" s="133">
        <v>2.8300347328186</v>
      </c>
      <c r="E68" s="133">
        <v>3</v>
      </c>
    </row>
    <row r="69" spans="1:5" x14ac:dyDescent="0.2">
      <c r="A69" s="2" t="s">
        <v>88</v>
      </c>
      <c r="B69" s="130">
        <v>109</v>
      </c>
      <c r="C69" s="127">
        <v>5.74690997600555E-2</v>
      </c>
      <c r="D69" s="133">
        <v>2.6586470603942902</v>
      </c>
      <c r="E69" s="133">
        <v>2</v>
      </c>
    </row>
    <row r="70" spans="1:5" x14ac:dyDescent="0.2">
      <c r="A70" s="2" t="s">
        <v>89</v>
      </c>
      <c r="B70" s="130">
        <v>95</v>
      </c>
      <c r="C70" s="127">
        <v>2.9063446447253199E-2</v>
      </c>
      <c r="D70" s="133">
        <v>3.7931778430938698</v>
      </c>
      <c r="E70" s="133">
        <v>4</v>
      </c>
    </row>
    <row r="71" spans="1:5" x14ac:dyDescent="0.2">
      <c r="A71" s="3" t="s">
        <v>90</v>
      </c>
      <c r="B71" s="131">
        <v>76</v>
      </c>
      <c r="C71" s="128">
        <v>3.4630641341209398E-2</v>
      </c>
      <c r="D71" s="134">
        <v>3.66462206840515</v>
      </c>
      <c r="E71" s="134">
        <v>3</v>
      </c>
    </row>
    <row r="73" spans="1:5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126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127</v>
      </c>
      <c r="D5" s="4" t="s">
        <v>128</v>
      </c>
    </row>
    <row r="6" spans="1:4" x14ac:dyDescent="0.2">
      <c r="A6" s="5" t="s">
        <v>26</v>
      </c>
      <c r="B6" s="138" t="s">
        <v>1</v>
      </c>
      <c r="C6" s="135" t="s">
        <v>1</v>
      </c>
      <c r="D6" s="135" t="s">
        <v>1</v>
      </c>
    </row>
    <row r="7" spans="1:4" x14ac:dyDescent="0.2">
      <c r="A7" s="2" t="s">
        <v>26</v>
      </c>
      <c r="B7" s="139">
        <v>6969</v>
      </c>
      <c r="C7" s="136">
        <v>7.8944168984889998E-2</v>
      </c>
      <c r="D7" s="136">
        <v>0.92105585336685203</v>
      </c>
    </row>
    <row r="8" spans="1:4" x14ac:dyDescent="0.2">
      <c r="A8" s="5" t="s">
        <v>27</v>
      </c>
      <c r="B8" s="138" t="s">
        <v>1</v>
      </c>
      <c r="C8" s="135" t="s">
        <v>1</v>
      </c>
      <c r="D8" s="135" t="s">
        <v>1</v>
      </c>
    </row>
    <row r="9" spans="1:4" x14ac:dyDescent="0.2">
      <c r="A9" s="2" t="s">
        <v>28</v>
      </c>
      <c r="B9" s="139">
        <v>99</v>
      </c>
      <c r="C9" s="136">
        <v>3.43868210911751E-2</v>
      </c>
      <c r="D9" s="136">
        <v>0.96561318635940596</v>
      </c>
    </row>
    <row r="10" spans="1:4" x14ac:dyDescent="0.2">
      <c r="A10" s="2" t="s">
        <v>29</v>
      </c>
      <c r="B10" s="139">
        <v>100</v>
      </c>
      <c r="C10" s="136">
        <v>0.104800246655941</v>
      </c>
      <c r="D10" s="136">
        <v>0.895199775695801</v>
      </c>
    </row>
    <row r="11" spans="1:4" x14ac:dyDescent="0.2">
      <c r="A11" s="2" t="s">
        <v>30</v>
      </c>
      <c r="B11" s="139">
        <v>122</v>
      </c>
      <c r="C11" s="136">
        <v>8.1865258514881106E-2</v>
      </c>
      <c r="D11" s="136">
        <v>0.91813474893569902</v>
      </c>
    </row>
    <row r="12" spans="1:4" x14ac:dyDescent="0.2">
      <c r="A12" s="2" t="s">
        <v>31</v>
      </c>
      <c r="B12" s="139">
        <v>111</v>
      </c>
      <c r="C12" s="136">
        <v>3.8511753082275398E-2</v>
      </c>
      <c r="D12" s="136">
        <v>0.96148824691772505</v>
      </c>
    </row>
    <row r="13" spans="1:4" x14ac:dyDescent="0.2">
      <c r="A13" s="2" t="s">
        <v>32</v>
      </c>
      <c r="B13" s="139">
        <v>106</v>
      </c>
      <c r="C13" s="136">
        <v>5.0909377634525299E-2</v>
      </c>
      <c r="D13" s="136">
        <v>0.94909060001373302</v>
      </c>
    </row>
    <row r="14" spans="1:4" x14ac:dyDescent="0.2">
      <c r="A14" s="2" t="s">
        <v>33</v>
      </c>
      <c r="B14" s="139">
        <v>93</v>
      </c>
      <c r="C14" s="136">
        <v>3.3641260117292397E-2</v>
      </c>
      <c r="D14" s="136">
        <v>0.96635872125625599</v>
      </c>
    </row>
    <row r="15" spans="1:4" x14ac:dyDescent="0.2">
      <c r="A15" s="2" t="s">
        <v>34</v>
      </c>
      <c r="B15" s="139">
        <v>94</v>
      </c>
      <c r="C15" s="136">
        <v>9.0298995375633198E-2</v>
      </c>
      <c r="D15" s="136">
        <v>0.90970098972320601</v>
      </c>
    </row>
    <row r="16" spans="1:4" x14ac:dyDescent="0.2">
      <c r="A16" s="2" t="s">
        <v>35</v>
      </c>
      <c r="B16" s="139">
        <v>103</v>
      </c>
      <c r="C16" s="136">
        <v>6.2530763447284698E-2</v>
      </c>
      <c r="D16" s="136">
        <v>0.93746924400329601</v>
      </c>
    </row>
    <row r="17" spans="1:4" x14ac:dyDescent="0.2">
      <c r="A17" s="2" t="s">
        <v>36</v>
      </c>
      <c r="B17" s="139">
        <v>76</v>
      </c>
      <c r="C17" s="136">
        <v>6.61449134349823E-2</v>
      </c>
      <c r="D17" s="136">
        <v>0.93385505676269498</v>
      </c>
    </row>
    <row r="18" spans="1:4" x14ac:dyDescent="0.2">
      <c r="A18" s="2" t="s">
        <v>37</v>
      </c>
      <c r="B18" s="139">
        <v>75</v>
      </c>
      <c r="C18" s="136">
        <v>4.08098362386227E-2</v>
      </c>
      <c r="D18" s="136">
        <v>0.95919018983840898</v>
      </c>
    </row>
    <row r="19" spans="1:4" x14ac:dyDescent="0.2">
      <c r="A19" s="2" t="s">
        <v>38</v>
      </c>
      <c r="B19" s="139">
        <v>94</v>
      </c>
      <c r="C19" s="136">
        <v>5.43614774942398E-2</v>
      </c>
      <c r="D19" s="136">
        <v>0.94563853740692105</v>
      </c>
    </row>
    <row r="20" spans="1:4" x14ac:dyDescent="0.2">
      <c r="A20" s="2" t="s">
        <v>39</v>
      </c>
      <c r="B20" s="139">
        <v>94</v>
      </c>
      <c r="C20" s="136">
        <v>5.2647516131401097E-2</v>
      </c>
      <c r="D20" s="136">
        <v>0.94735246896743797</v>
      </c>
    </row>
    <row r="21" spans="1:4" x14ac:dyDescent="0.2">
      <c r="A21" s="2" t="s">
        <v>40</v>
      </c>
      <c r="B21" s="139">
        <v>81</v>
      </c>
      <c r="C21" s="136">
        <v>8.0904915928840596E-2</v>
      </c>
      <c r="D21" s="136">
        <v>0.919095098972321</v>
      </c>
    </row>
    <row r="22" spans="1:4" x14ac:dyDescent="0.2">
      <c r="A22" s="2" t="s">
        <v>41</v>
      </c>
      <c r="B22" s="139">
        <v>103</v>
      </c>
      <c r="C22" s="136">
        <v>0.118146829307079</v>
      </c>
      <c r="D22" s="136">
        <v>0.88185316324233998</v>
      </c>
    </row>
    <row r="23" spans="1:4" x14ac:dyDescent="0.2">
      <c r="A23" s="2" t="s">
        <v>42</v>
      </c>
      <c r="B23" s="139">
        <v>102</v>
      </c>
      <c r="C23" s="136">
        <v>0.122635126113892</v>
      </c>
      <c r="D23" s="136">
        <v>0.87736487388610795</v>
      </c>
    </row>
    <row r="24" spans="1:4" x14ac:dyDescent="0.2">
      <c r="A24" s="2" t="s">
        <v>43</v>
      </c>
      <c r="B24" s="139">
        <v>98</v>
      </c>
      <c r="C24" s="136">
        <v>5.52155859768391E-2</v>
      </c>
      <c r="D24" s="136">
        <v>0.94478440284729004</v>
      </c>
    </row>
    <row r="25" spans="1:4" x14ac:dyDescent="0.2">
      <c r="A25" s="2" t="s">
        <v>44</v>
      </c>
      <c r="B25" s="139">
        <v>97</v>
      </c>
      <c r="C25" s="136">
        <v>7.2279490530490903E-2</v>
      </c>
      <c r="D25" s="136">
        <v>0.927720487117767</v>
      </c>
    </row>
    <row r="26" spans="1:4" x14ac:dyDescent="0.2">
      <c r="A26" s="2" t="s">
        <v>45</v>
      </c>
      <c r="B26" s="139">
        <v>88</v>
      </c>
      <c r="C26" s="136">
        <v>8.6637139320373494E-2</v>
      </c>
      <c r="D26" s="136">
        <v>0.91336286067962602</v>
      </c>
    </row>
    <row r="27" spans="1:4" x14ac:dyDescent="0.2">
      <c r="A27" s="2" t="s">
        <v>46</v>
      </c>
      <c r="B27" s="139">
        <v>87</v>
      </c>
      <c r="C27" s="136">
        <v>3.28120179474354E-2</v>
      </c>
      <c r="D27" s="136">
        <v>0.967188000679016</v>
      </c>
    </row>
    <row r="28" spans="1:4" x14ac:dyDescent="0.2">
      <c r="A28" s="2" t="s">
        <v>47</v>
      </c>
      <c r="B28" s="139">
        <v>99</v>
      </c>
      <c r="C28" s="136">
        <v>3.0667124316096299E-2</v>
      </c>
      <c r="D28" s="136">
        <v>0.96933287382125899</v>
      </c>
    </row>
    <row r="29" spans="1:4" x14ac:dyDescent="0.2">
      <c r="A29" s="2" t="s">
        <v>48</v>
      </c>
      <c r="B29" s="139">
        <v>91</v>
      </c>
      <c r="C29" s="136">
        <v>1.4414554461836799E-2</v>
      </c>
      <c r="D29" s="136">
        <v>0.98558545112609897</v>
      </c>
    </row>
    <row r="30" spans="1:4" x14ac:dyDescent="0.2">
      <c r="A30" s="2" t="s">
        <v>49</v>
      </c>
      <c r="B30" s="139">
        <v>88</v>
      </c>
      <c r="C30" s="136">
        <v>6.6554332152009002E-3</v>
      </c>
      <c r="D30" s="136">
        <v>0.99334454536437999</v>
      </c>
    </row>
    <row r="31" spans="1:4" x14ac:dyDescent="0.2">
      <c r="A31" s="2" t="s">
        <v>50</v>
      </c>
      <c r="B31" s="139">
        <v>77</v>
      </c>
      <c r="C31" s="136">
        <v>4.1552990674972499E-2</v>
      </c>
      <c r="D31" s="136">
        <v>0.95844703912734996</v>
      </c>
    </row>
    <row r="32" spans="1:4" x14ac:dyDescent="0.2">
      <c r="A32" s="2" t="s">
        <v>51</v>
      </c>
      <c r="B32" s="139">
        <v>103</v>
      </c>
      <c r="C32" s="136">
        <v>8.3691172301769298E-2</v>
      </c>
      <c r="D32" s="136">
        <v>0.91630882024765004</v>
      </c>
    </row>
    <row r="33" spans="1:4" x14ac:dyDescent="0.2">
      <c r="A33" s="2" t="s">
        <v>52</v>
      </c>
      <c r="B33" s="139">
        <v>90</v>
      </c>
      <c r="C33" s="136">
        <v>5.2370663732290303E-2</v>
      </c>
      <c r="D33" s="136">
        <v>0.94762933254241899</v>
      </c>
    </row>
    <row r="34" spans="1:4" x14ac:dyDescent="0.2">
      <c r="A34" s="2" t="s">
        <v>53</v>
      </c>
      <c r="B34" s="139">
        <v>91</v>
      </c>
      <c r="C34" s="136">
        <v>0</v>
      </c>
      <c r="D34" s="136">
        <v>1</v>
      </c>
    </row>
    <row r="35" spans="1:4" x14ac:dyDescent="0.2">
      <c r="A35" s="2" t="s">
        <v>54</v>
      </c>
      <c r="B35" s="139">
        <v>100</v>
      </c>
      <c r="C35" s="136">
        <v>3.0557621270418198E-2</v>
      </c>
      <c r="D35" s="136">
        <v>0.96944236755371105</v>
      </c>
    </row>
    <row r="36" spans="1:4" x14ac:dyDescent="0.2">
      <c r="A36" s="2" t="s">
        <v>55</v>
      </c>
      <c r="B36" s="139">
        <v>82</v>
      </c>
      <c r="C36" s="136">
        <v>4.1400413960218402E-2</v>
      </c>
      <c r="D36" s="136">
        <v>0.95859956741332997</v>
      </c>
    </row>
    <row r="37" spans="1:4" x14ac:dyDescent="0.2">
      <c r="A37" s="2" t="s">
        <v>56</v>
      </c>
      <c r="B37" s="139">
        <v>87</v>
      </c>
      <c r="C37" s="136">
        <v>7.2329461574554402E-2</v>
      </c>
      <c r="D37" s="136">
        <v>0.927670538425446</v>
      </c>
    </row>
    <row r="38" spans="1:4" x14ac:dyDescent="0.2">
      <c r="A38" s="2" t="s">
        <v>57</v>
      </c>
      <c r="B38" s="139">
        <v>101</v>
      </c>
      <c r="C38" s="136">
        <v>8.3502009510993999E-2</v>
      </c>
      <c r="D38" s="136">
        <v>0.91649800539016701</v>
      </c>
    </row>
    <row r="39" spans="1:4" x14ac:dyDescent="0.2">
      <c r="A39" s="2" t="s">
        <v>58</v>
      </c>
      <c r="B39" s="139">
        <v>103</v>
      </c>
      <c r="C39" s="136">
        <v>9.9999696016311604E-2</v>
      </c>
      <c r="D39" s="136">
        <v>0.90000027418136597</v>
      </c>
    </row>
    <row r="40" spans="1:4" x14ac:dyDescent="0.2">
      <c r="A40" s="2" t="s">
        <v>59</v>
      </c>
      <c r="B40" s="139">
        <v>97</v>
      </c>
      <c r="C40" s="136">
        <v>4.4649198651313803E-2</v>
      </c>
      <c r="D40" s="136">
        <v>0.95535081624984697</v>
      </c>
    </row>
    <row r="41" spans="1:4" x14ac:dyDescent="0.2">
      <c r="A41" s="2" t="s">
        <v>60</v>
      </c>
      <c r="B41" s="139">
        <v>100</v>
      </c>
      <c r="C41" s="136">
        <v>2.1734800189733498E-2</v>
      </c>
      <c r="D41" s="136">
        <v>0.97826522588729903</v>
      </c>
    </row>
    <row r="42" spans="1:4" x14ac:dyDescent="0.2">
      <c r="A42" s="2" t="s">
        <v>61</v>
      </c>
      <c r="B42" s="139">
        <v>95</v>
      </c>
      <c r="C42" s="136">
        <v>3.0563510954380001E-2</v>
      </c>
      <c r="D42" s="136">
        <v>0.96943646669387795</v>
      </c>
    </row>
    <row r="43" spans="1:4" x14ac:dyDescent="0.2">
      <c r="A43" s="2" t="s">
        <v>62</v>
      </c>
      <c r="B43" s="139">
        <v>87</v>
      </c>
      <c r="C43" s="136">
        <v>3.8236998021602603E-2</v>
      </c>
      <c r="D43" s="136">
        <v>0.96176302433013905</v>
      </c>
    </row>
    <row r="44" spans="1:4" x14ac:dyDescent="0.2">
      <c r="A44" s="2" t="s">
        <v>63</v>
      </c>
      <c r="B44" s="139">
        <v>91</v>
      </c>
      <c r="C44" s="136">
        <v>6.3683144748210893E-2</v>
      </c>
      <c r="D44" s="136">
        <v>0.93631684780120805</v>
      </c>
    </row>
    <row r="45" spans="1:4" x14ac:dyDescent="0.2">
      <c r="A45" s="2" t="s">
        <v>64</v>
      </c>
      <c r="B45" s="139">
        <v>98</v>
      </c>
      <c r="C45" s="136">
        <v>9.63714644312859E-2</v>
      </c>
      <c r="D45" s="136">
        <v>0.90362852811813399</v>
      </c>
    </row>
    <row r="46" spans="1:4" x14ac:dyDescent="0.2">
      <c r="A46" s="2" t="s">
        <v>65</v>
      </c>
      <c r="B46" s="139">
        <v>97</v>
      </c>
      <c r="C46" s="136">
        <v>6.0904216021299397E-2</v>
      </c>
      <c r="D46" s="136">
        <v>0.93909579515457198</v>
      </c>
    </row>
    <row r="47" spans="1:4" x14ac:dyDescent="0.2">
      <c r="A47" s="2" t="s">
        <v>66</v>
      </c>
      <c r="B47" s="139">
        <v>97</v>
      </c>
      <c r="C47" s="136">
        <v>4.9167715013027198E-2</v>
      </c>
      <c r="D47" s="136">
        <v>0.95083230733871504</v>
      </c>
    </row>
    <row r="48" spans="1:4" x14ac:dyDescent="0.2">
      <c r="A48" s="2" t="s">
        <v>67</v>
      </c>
      <c r="B48" s="139">
        <v>88</v>
      </c>
      <c r="C48" s="136">
        <v>4.53721135854721E-2</v>
      </c>
      <c r="D48" s="136">
        <v>0.95462787151336703</v>
      </c>
    </row>
    <row r="49" spans="1:4" x14ac:dyDescent="0.2">
      <c r="A49" s="2" t="s">
        <v>68</v>
      </c>
      <c r="B49" s="139">
        <v>86</v>
      </c>
      <c r="C49" s="136">
        <v>4.7855824232101399E-2</v>
      </c>
      <c r="D49" s="136">
        <v>0.95214420557022095</v>
      </c>
    </row>
    <row r="50" spans="1:4" x14ac:dyDescent="0.2">
      <c r="A50" s="2" t="s">
        <v>69</v>
      </c>
      <c r="B50" s="139">
        <v>65</v>
      </c>
      <c r="C50" s="136">
        <v>3.42234931886196E-2</v>
      </c>
      <c r="D50" s="136">
        <v>0.96577650308608998</v>
      </c>
    </row>
    <row r="51" spans="1:4" x14ac:dyDescent="0.2">
      <c r="A51" s="2" t="s">
        <v>70</v>
      </c>
      <c r="B51" s="139">
        <v>109</v>
      </c>
      <c r="C51" s="136">
        <v>4.0044672787189498E-2</v>
      </c>
      <c r="D51" s="136">
        <v>0.959955334663391</v>
      </c>
    </row>
    <row r="52" spans="1:4" x14ac:dyDescent="0.2">
      <c r="A52" s="2" t="s">
        <v>71</v>
      </c>
      <c r="B52" s="139">
        <v>72</v>
      </c>
      <c r="C52" s="136">
        <v>7.6591059565544101E-2</v>
      </c>
      <c r="D52" s="136">
        <v>0.92340892553329501</v>
      </c>
    </row>
    <row r="53" spans="1:4" x14ac:dyDescent="0.2">
      <c r="A53" s="2" t="s">
        <v>72</v>
      </c>
      <c r="B53" s="139">
        <v>98</v>
      </c>
      <c r="C53" s="136">
        <v>5.5660761892795597E-2</v>
      </c>
      <c r="D53" s="136">
        <v>0.94433921575546298</v>
      </c>
    </row>
    <row r="54" spans="1:4" x14ac:dyDescent="0.2">
      <c r="A54" s="2" t="s">
        <v>73</v>
      </c>
      <c r="B54" s="139">
        <v>91</v>
      </c>
      <c r="C54" s="136">
        <v>7.6542459428310394E-2</v>
      </c>
      <c r="D54" s="136">
        <v>0.92345756292343095</v>
      </c>
    </row>
    <row r="55" spans="1:4" x14ac:dyDescent="0.2">
      <c r="A55" s="2" t="s">
        <v>74</v>
      </c>
      <c r="B55" s="139">
        <v>90</v>
      </c>
      <c r="C55" s="136">
        <v>2.9944054782390601E-2</v>
      </c>
      <c r="D55" s="136">
        <v>0.97005593776702903</v>
      </c>
    </row>
    <row r="56" spans="1:4" x14ac:dyDescent="0.2">
      <c r="A56" s="2" t="s">
        <v>75</v>
      </c>
      <c r="B56" s="139">
        <v>105</v>
      </c>
      <c r="C56" s="136">
        <v>6.97488263249397E-2</v>
      </c>
      <c r="D56" s="136">
        <v>0.93025118112564098</v>
      </c>
    </row>
    <row r="57" spans="1:4" x14ac:dyDescent="0.2">
      <c r="A57" s="2" t="s">
        <v>76</v>
      </c>
      <c r="B57" s="139">
        <v>98</v>
      </c>
      <c r="C57" s="136">
        <v>0.103390470147133</v>
      </c>
      <c r="D57" s="136">
        <v>0.89660954475402799</v>
      </c>
    </row>
    <row r="58" spans="1:4" x14ac:dyDescent="0.2">
      <c r="A58" s="2" t="s">
        <v>77</v>
      </c>
      <c r="B58" s="139">
        <v>99</v>
      </c>
      <c r="C58" s="136">
        <v>7.1946680545806899E-2</v>
      </c>
      <c r="D58" s="136">
        <v>0.928053319454193</v>
      </c>
    </row>
    <row r="59" spans="1:4" x14ac:dyDescent="0.2">
      <c r="A59" s="2" t="s">
        <v>78</v>
      </c>
      <c r="B59" s="139">
        <v>91</v>
      </c>
      <c r="C59" s="136">
        <v>8.5551030933857006E-2</v>
      </c>
      <c r="D59" s="136">
        <v>0.91444897651672397</v>
      </c>
    </row>
    <row r="60" spans="1:4" x14ac:dyDescent="0.2">
      <c r="A60" s="2" t="s">
        <v>79</v>
      </c>
      <c r="B60" s="139">
        <v>91</v>
      </c>
      <c r="C60" s="136">
        <v>2.6088610291481001E-2</v>
      </c>
      <c r="D60" s="136">
        <v>0.97391140460967995</v>
      </c>
    </row>
    <row r="61" spans="1:4" x14ac:dyDescent="0.2">
      <c r="A61" s="2" t="s">
        <v>80</v>
      </c>
      <c r="B61" s="139">
        <v>81</v>
      </c>
      <c r="C61" s="136">
        <v>5.7035502046346699E-2</v>
      </c>
      <c r="D61" s="136">
        <v>0.94296449422836304</v>
      </c>
    </row>
    <row r="62" spans="1:4" x14ac:dyDescent="0.2">
      <c r="A62" s="2" t="s">
        <v>81</v>
      </c>
      <c r="B62" s="139">
        <v>119</v>
      </c>
      <c r="C62" s="136">
        <v>6.1917696148157099E-2</v>
      </c>
      <c r="D62" s="136">
        <v>0.93808227777481101</v>
      </c>
    </row>
    <row r="63" spans="1:4" x14ac:dyDescent="0.2">
      <c r="A63" s="2" t="s">
        <v>82</v>
      </c>
      <c r="B63" s="139">
        <v>86</v>
      </c>
      <c r="C63" s="136">
        <v>1.47973364219069E-2</v>
      </c>
      <c r="D63" s="136">
        <v>0.98520267009735096</v>
      </c>
    </row>
    <row r="64" spans="1:4" x14ac:dyDescent="0.2">
      <c r="A64" s="2" t="s">
        <v>83</v>
      </c>
      <c r="B64" s="139">
        <v>94</v>
      </c>
      <c r="C64" s="136">
        <v>4.4670555740594899E-2</v>
      </c>
      <c r="D64" s="136">
        <v>0.95532941818237305</v>
      </c>
    </row>
    <row r="65" spans="1:4" x14ac:dyDescent="0.2">
      <c r="A65" s="2" t="s">
        <v>84</v>
      </c>
      <c r="B65" s="139">
        <v>80</v>
      </c>
      <c r="C65" s="136">
        <v>2.7372373268008201E-2</v>
      </c>
      <c r="D65" s="136">
        <v>0.97262763977050803</v>
      </c>
    </row>
    <row r="66" spans="1:4" x14ac:dyDescent="0.2">
      <c r="A66" s="2" t="s">
        <v>85</v>
      </c>
      <c r="B66" s="139">
        <v>90</v>
      </c>
      <c r="C66" s="136">
        <v>3.2297175377607297E-2</v>
      </c>
      <c r="D66" s="136">
        <v>0.96770280599594105</v>
      </c>
    </row>
    <row r="67" spans="1:4" x14ac:dyDescent="0.2">
      <c r="A67" s="2" t="s">
        <v>86</v>
      </c>
      <c r="B67" s="139">
        <v>98</v>
      </c>
      <c r="C67" s="136">
        <v>5.0188776105642298E-2</v>
      </c>
      <c r="D67" s="136">
        <v>0.94981122016906705</v>
      </c>
    </row>
    <row r="68" spans="1:4" x14ac:dyDescent="0.2">
      <c r="A68" s="2" t="s">
        <v>87</v>
      </c>
      <c r="B68" s="139">
        <v>87</v>
      </c>
      <c r="C68" s="136">
        <v>4.3761797249317197E-2</v>
      </c>
      <c r="D68" s="136">
        <v>0.95623821020126298</v>
      </c>
    </row>
    <row r="69" spans="1:4" x14ac:dyDescent="0.2">
      <c r="A69" s="2" t="s">
        <v>88</v>
      </c>
      <c r="B69" s="139">
        <v>105</v>
      </c>
      <c r="C69" s="136">
        <v>3.4532375633716597E-2</v>
      </c>
      <c r="D69" s="136">
        <v>0.96546763181686401</v>
      </c>
    </row>
    <row r="70" spans="1:4" x14ac:dyDescent="0.2">
      <c r="A70" s="2" t="s">
        <v>89</v>
      </c>
      <c r="B70" s="139">
        <v>95</v>
      </c>
      <c r="C70" s="136">
        <v>1.09364027157426E-2</v>
      </c>
      <c r="D70" s="136">
        <v>0.989063620567322</v>
      </c>
    </row>
    <row r="71" spans="1:4" x14ac:dyDescent="0.2">
      <c r="A71" s="3" t="s">
        <v>90</v>
      </c>
      <c r="B71" s="140">
        <v>77</v>
      </c>
      <c r="C71" s="137">
        <v>0</v>
      </c>
      <c r="D71" s="137">
        <v>1</v>
      </c>
    </row>
    <row r="73" spans="1:4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129</v>
      </c>
    </row>
    <row r="4" spans="1:11" x14ac:dyDescent="0.2">
      <c r="A4" t="s">
        <v>23</v>
      </c>
    </row>
    <row r="5" spans="1:11" ht="25.5" x14ac:dyDescent="0.2">
      <c r="A5" s="4" t="s">
        <v>24</v>
      </c>
      <c r="B5" s="4" t="s">
        <v>4</v>
      </c>
      <c r="C5" s="4" t="s">
        <v>130</v>
      </c>
      <c r="D5" s="4" t="s">
        <v>131</v>
      </c>
      <c r="E5" s="4" t="s">
        <v>132</v>
      </c>
      <c r="F5" s="4" t="s">
        <v>133</v>
      </c>
      <c r="G5" s="4" t="s">
        <v>134</v>
      </c>
      <c r="H5" s="4" t="s">
        <v>135</v>
      </c>
      <c r="I5" s="4" t="s">
        <v>136</v>
      </c>
      <c r="J5" s="4" t="s">
        <v>137</v>
      </c>
      <c r="K5" s="4" t="s">
        <v>138</v>
      </c>
    </row>
    <row r="6" spans="1:11" x14ac:dyDescent="0.2">
      <c r="A6" s="5" t="s">
        <v>26</v>
      </c>
      <c r="B6" s="144" t="s">
        <v>1</v>
      </c>
      <c r="C6" s="141" t="s">
        <v>1</v>
      </c>
      <c r="D6" s="141" t="s">
        <v>1</v>
      </c>
      <c r="E6" s="141" t="s">
        <v>1</v>
      </c>
      <c r="F6" s="141" t="s">
        <v>1</v>
      </c>
      <c r="G6" s="141" t="s">
        <v>1</v>
      </c>
      <c r="H6" s="141" t="s">
        <v>1</v>
      </c>
      <c r="I6" s="141" t="s">
        <v>1</v>
      </c>
      <c r="J6" s="141" t="s">
        <v>1</v>
      </c>
      <c r="K6" s="141" t="s">
        <v>1</v>
      </c>
    </row>
    <row r="7" spans="1:11" x14ac:dyDescent="0.2">
      <c r="A7" s="2" t="s">
        <v>26</v>
      </c>
      <c r="B7" s="145">
        <v>7212</v>
      </c>
      <c r="C7" s="142">
        <v>0.18873998522758501</v>
      </c>
      <c r="D7" s="142">
        <v>0.169591769576073</v>
      </c>
      <c r="E7" s="142">
        <v>4.4127870351076098E-2</v>
      </c>
      <c r="F7" s="142">
        <v>0.160394191741943</v>
      </c>
      <c r="G7" s="142">
        <v>5.5781137198209797E-2</v>
      </c>
      <c r="H7" s="142">
        <v>9.8950624465942397E-2</v>
      </c>
      <c r="I7" s="142">
        <v>2.3265339434146898E-2</v>
      </c>
      <c r="J7" s="142">
        <v>4.0161900222301497E-2</v>
      </c>
      <c r="K7" s="142">
        <v>0.218987196683884</v>
      </c>
    </row>
    <row r="8" spans="1:11" x14ac:dyDescent="0.2">
      <c r="A8" s="5" t="s">
        <v>27</v>
      </c>
      <c r="B8" s="144" t="s">
        <v>1</v>
      </c>
      <c r="C8" s="141" t="s">
        <v>1</v>
      </c>
      <c r="D8" s="141" t="s">
        <v>1</v>
      </c>
      <c r="E8" s="141" t="s">
        <v>1</v>
      </c>
      <c r="F8" s="141" t="s">
        <v>1</v>
      </c>
      <c r="G8" s="141" t="s">
        <v>1</v>
      </c>
      <c r="H8" s="141" t="s">
        <v>1</v>
      </c>
      <c r="I8" s="141" t="s">
        <v>1</v>
      </c>
      <c r="J8" s="141" t="s">
        <v>1</v>
      </c>
      <c r="K8" s="141" t="s">
        <v>1</v>
      </c>
    </row>
    <row r="9" spans="1:11" x14ac:dyDescent="0.2">
      <c r="A9" s="2" t="s">
        <v>28</v>
      </c>
      <c r="B9" s="145">
        <v>106</v>
      </c>
      <c r="C9" s="142">
        <v>0.28659138083457902</v>
      </c>
      <c r="D9" s="142">
        <v>6.2721975147724193E-2</v>
      </c>
      <c r="E9" s="142">
        <v>1.4917558990418901E-2</v>
      </c>
      <c r="F9" s="142">
        <v>9.9351480603218106E-2</v>
      </c>
      <c r="G9" s="142">
        <v>3.5937618464231498E-2</v>
      </c>
      <c r="H9" s="142">
        <v>0.14075018465519001</v>
      </c>
      <c r="I9" s="142">
        <v>0.119912624359131</v>
      </c>
      <c r="J9" s="142">
        <v>8.5184894502162906E-2</v>
      </c>
      <c r="K9" s="142">
        <v>0.15463228523731201</v>
      </c>
    </row>
    <row r="10" spans="1:11" x14ac:dyDescent="0.2">
      <c r="A10" s="2" t="s">
        <v>29</v>
      </c>
      <c r="B10" s="145">
        <v>107</v>
      </c>
      <c r="C10" s="142">
        <v>0.15160004794597601</v>
      </c>
      <c r="D10" s="142">
        <v>2.9314018785953501E-2</v>
      </c>
      <c r="E10" s="142">
        <v>2.65587195754051E-2</v>
      </c>
      <c r="F10" s="142">
        <v>6.04926720261574E-2</v>
      </c>
      <c r="G10" s="142">
        <v>0.11102582514286</v>
      </c>
      <c r="H10" s="142">
        <v>0.130043059587479</v>
      </c>
      <c r="I10" s="142">
        <v>6.1811275780201E-2</v>
      </c>
      <c r="J10" s="142">
        <v>0.26294475793838501</v>
      </c>
      <c r="K10" s="142">
        <v>0.16620963811874401</v>
      </c>
    </row>
    <row r="11" spans="1:11" x14ac:dyDescent="0.2">
      <c r="A11" s="2" t="s">
        <v>30</v>
      </c>
      <c r="B11" s="145">
        <v>127</v>
      </c>
      <c r="C11" s="142">
        <v>0.181184276938438</v>
      </c>
      <c r="D11" s="142">
        <v>0.135009855031967</v>
      </c>
      <c r="E11" s="142">
        <v>4.6170990914106397E-2</v>
      </c>
      <c r="F11" s="142">
        <v>0.18525259196758301</v>
      </c>
      <c r="G11" s="142">
        <v>3.3997040241956697E-2</v>
      </c>
      <c r="H11" s="142">
        <v>6.7328900098800701E-2</v>
      </c>
      <c r="I11" s="142">
        <v>2.4794852361082999E-2</v>
      </c>
      <c r="J11" s="142">
        <v>7.5757816433906597E-2</v>
      </c>
      <c r="K11" s="142">
        <v>0.250503659248352</v>
      </c>
    </row>
    <row r="12" spans="1:11" x14ac:dyDescent="0.2">
      <c r="A12" s="2" t="s">
        <v>31</v>
      </c>
      <c r="B12" s="145">
        <v>109</v>
      </c>
      <c r="C12" s="142">
        <v>0.279932081699371</v>
      </c>
      <c r="D12" s="142">
        <v>6.5707124769687694E-2</v>
      </c>
      <c r="E12" s="142">
        <v>2.0109798759221999E-2</v>
      </c>
      <c r="F12" s="142">
        <v>7.3790125548839597E-2</v>
      </c>
      <c r="G12" s="142">
        <v>8.1791326403617901E-2</v>
      </c>
      <c r="H12" s="142">
        <v>0.15222467482089999</v>
      </c>
      <c r="I12" s="142">
        <v>7.7129922807216603E-2</v>
      </c>
      <c r="J12" s="142">
        <v>5.3509812802076298E-2</v>
      </c>
      <c r="K12" s="142">
        <v>0.19580511748790699</v>
      </c>
    </row>
    <row r="13" spans="1:11" x14ac:dyDescent="0.2">
      <c r="A13" s="2" t="s">
        <v>32</v>
      </c>
      <c r="B13" s="145">
        <v>107</v>
      </c>
      <c r="C13" s="142">
        <v>0.36640265583991999</v>
      </c>
      <c r="D13" s="142">
        <v>4.6608135104179403E-2</v>
      </c>
      <c r="E13" s="142">
        <v>1.8567990511655801E-2</v>
      </c>
      <c r="F13" s="142">
        <v>0.169487655162811</v>
      </c>
      <c r="G13" s="142">
        <v>6.3006304204464E-2</v>
      </c>
      <c r="H13" s="142">
        <v>0.114814452826977</v>
      </c>
      <c r="I13" s="142">
        <v>2.1921221166849102E-2</v>
      </c>
      <c r="J13" s="142">
        <v>5.6420892477035502E-2</v>
      </c>
      <c r="K13" s="142">
        <v>0.14277070760726901</v>
      </c>
    </row>
    <row r="14" spans="1:11" x14ac:dyDescent="0.2">
      <c r="A14" s="2" t="s">
        <v>33</v>
      </c>
      <c r="B14" s="145">
        <v>98</v>
      </c>
      <c r="C14" s="142">
        <v>0.54706162214279197</v>
      </c>
      <c r="D14" s="142">
        <v>0.21480245888233199</v>
      </c>
      <c r="E14" s="142">
        <v>2.38603893667459E-2</v>
      </c>
      <c r="F14" s="142">
        <v>0</v>
      </c>
      <c r="G14" s="142">
        <v>0</v>
      </c>
      <c r="H14" s="142">
        <v>2.8616925701498999E-2</v>
      </c>
      <c r="I14" s="142">
        <v>7.1418434381485003E-3</v>
      </c>
      <c r="J14" s="142">
        <v>1.7245212569832798E-2</v>
      </c>
      <c r="K14" s="142">
        <v>0.161271527409554</v>
      </c>
    </row>
    <row r="15" spans="1:11" x14ac:dyDescent="0.2">
      <c r="A15" s="2" t="s">
        <v>34</v>
      </c>
      <c r="B15" s="145">
        <v>95</v>
      </c>
      <c r="C15" s="142">
        <v>0.26993748545646701</v>
      </c>
      <c r="D15" s="142">
        <v>6.1789374798536301E-2</v>
      </c>
      <c r="E15" s="142">
        <v>7.9181790351867704E-2</v>
      </c>
      <c r="F15" s="142">
        <v>7.5963899493217496E-2</v>
      </c>
      <c r="G15" s="142">
        <v>2.0914152264595001E-2</v>
      </c>
      <c r="H15" s="142">
        <v>8.5025906562805204E-2</v>
      </c>
      <c r="I15" s="142">
        <v>3.4691775217652299E-3</v>
      </c>
      <c r="J15" s="142">
        <v>7.3607534170150798E-2</v>
      </c>
      <c r="K15" s="142">
        <v>0.33011069893836997</v>
      </c>
    </row>
    <row r="16" spans="1:11" x14ac:dyDescent="0.2">
      <c r="A16" s="2" t="s">
        <v>35</v>
      </c>
      <c r="B16" s="145">
        <v>102</v>
      </c>
      <c r="C16" s="142">
        <v>0.24342745542526201</v>
      </c>
      <c r="D16" s="142">
        <v>0.258793234825134</v>
      </c>
      <c r="E16" s="142">
        <v>4.3680753558874102E-2</v>
      </c>
      <c r="F16" s="142">
        <v>0</v>
      </c>
      <c r="G16" s="142">
        <v>1.5250607393682E-2</v>
      </c>
      <c r="H16" s="142">
        <v>5.3698256611824001E-2</v>
      </c>
      <c r="I16" s="142">
        <v>1.25988768413663E-2</v>
      </c>
      <c r="J16" s="142">
        <v>1.6431413590908099E-2</v>
      </c>
      <c r="K16" s="142">
        <v>0.356119394302368</v>
      </c>
    </row>
    <row r="17" spans="1:11" x14ac:dyDescent="0.2">
      <c r="A17" s="2" t="s">
        <v>36</v>
      </c>
      <c r="B17" s="145">
        <v>81</v>
      </c>
      <c r="C17" s="142">
        <v>2.6883654296398201E-2</v>
      </c>
      <c r="D17" s="142">
        <v>7.2450771927833599E-2</v>
      </c>
      <c r="E17" s="142">
        <v>0</v>
      </c>
      <c r="F17" s="142">
        <v>0.49894365668296797</v>
      </c>
      <c r="G17" s="142">
        <v>0.1079021692276</v>
      </c>
      <c r="H17" s="142">
        <v>0.153625577688217</v>
      </c>
      <c r="I17" s="142">
        <v>3.1798545271158198E-2</v>
      </c>
      <c r="J17" s="142">
        <v>0</v>
      </c>
      <c r="K17" s="142">
        <v>0.108395628631115</v>
      </c>
    </row>
    <row r="18" spans="1:11" x14ac:dyDescent="0.2">
      <c r="A18" s="2" t="s">
        <v>37</v>
      </c>
      <c r="B18" s="145">
        <v>81</v>
      </c>
      <c r="C18" s="142">
        <v>4.5684922486543697E-2</v>
      </c>
      <c r="D18" s="142">
        <v>0.30868366360664401</v>
      </c>
      <c r="E18" s="142">
        <v>8.4480650722980499E-2</v>
      </c>
      <c r="F18" s="142">
        <v>5.3792305290698998E-2</v>
      </c>
      <c r="G18" s="142">
        <v>1.8121957778930699E-2</v>
      </c>
      <c r="H18" s="142">
        <v>6.6344015300273895E-2</v>
      </c>
      <c r="I18" s="142">
        <v>0</v>
      </c>
      <c r="J18" s="142">
        <v>1.6454875469207798E-2</v>
      </c>
      <c r="K18" s="142">
        <v>0.40643760561943099</v>
      </c>
    </row>
    <row r="19" spans="1:11" x14ac:dyDescent="0.2">
      <c r="A19" s="2" t="s">
        <v>38</v>
      </c>
      <c r="B19" s="145">
        <v>100</v>
      </c>
      <c r="C19" s="142">
        <v>4.0693845599889797E-2</v>
      </c>
      <c r="D19" s="142">
        <v>0.264760732650757</v>
      </c>
      <c r="E19" s="142">
        <v>5.8897435665130601E-2</v>
      </c>
      <c r="F19" s="142">
        <v>0.30660715699195901</v>
      </c>
      <c r="G19" s="142">
        <v>6.3058771193027496E-2</v>
      </c>
      <c r="H19" s="142">
        <v>3.6888089030981099E-2</v>
      </c>
      <c r="I19" s="142">
        <v>5.6377421133220196E-3</v>
      </c>
      <c r="J19" s="142">
        <v>4.7596888616681099E-3</v>
      </c>
      <c r="K19" s="142">
        <v>0.218696519732475</v>
      </c>
    </row>
    <row r="20" spans="1:11" x14ac:dyDescent="0.2">
      <c r="A20" s="2" t="s">
        <v>39</v>
      </c>
      <c r="B20" s="145">
        <v>102</v>
      </c>
      <c r="C20" s="142">
        <v>6.21321946382523E-2</v>
      </c>
      <c r="D20" s="142">
        <v>0.22153221070766399</v>
      </c>
      <c r="E20" s="142">
        <v>2.32218187302351E-2</v>
      </c>
      <c r="F20" s="142">
        <v>0.37914466857910201</v>
      </c>
      <c r="G20" s="142">
        <v>8.1359438598156003E-2</v>
      </c>
      <c r="H20" s="142">
        <v>7.3385581374168396E-2</v>
      </c>
      <c r="I20" s="142">
        <v>6.5457329154014601E-2</v>
      </c>
      <c r="J20" s="142">
        <v>2.2497933357954001E-2</v>
      </c>
      <c r="K20" s="142">
        <v>7.1268834173679393E-2</v>
      </c>
    </row>
    <row r="21" spans="1:11" x14ac:dyDescent="0.2">
      <c r="A21" s="2" t="s">
        <v>40</v>
      </c>
      <c r="B21" s="145">
        <v>84</v>
      </c>
      <c r="C21" s="142">
        <v>3.4600608050823198E-2</v>
      </c>
      <c r="D21" s="142">
        <v>0.277370065450668</v>
      </c>
      <c r="E21" s="142">
        <v>6.3360206782817799E-2</v>
      </c>
      <c r="F21" s="142">
        <v>2.98158749938011E-2</v>
      </c>
      <c r="G21" s="142">
        <v>6.0156006366014501E-2</v>
      </c>
      <c r="H21" s="142">
        <v>0.23885166645049999</v>
      </c>
      <c r="I21" s="142">
        <v>5.7709392160177203E-2</v>
      </c>
      <c r="J21" s="142">
        <v>0.163387626409531</v>
      </c>
      <c r="K21" s="142">
        <v>7.4748560786247295E-2</v>
      </c>
    </row>
    <row r="22" spans="1:11" x14ac:dyDescent="0.2">
      <c r="A22" s="2" t="s">
        <v>41</v>
      </c>
      <c r="B22" s="145">
        <v>104</v>
      </c>
      <c r="C22" s="142">
        <v>0.22264622151851701</v>
      </c>
      <c r="D22" s="142">
        <v>7.8279539942741394E-2</v>
      </c>
      <c r="E22" s="142">
        <v>2.6841478422284099E-2</v>
      </c>
      <c r="F22" s="142">
        <v>0.16893590986728699</v>
      </c>
      <c r="G22" s="142">
        <v>2.81999167054892E-2</v>
      </c>
      <c r="H22" s="142">
        <v>5.3664989769458799E-2</v>
      </c>
      <c r="I22" s="142">
        <v>0</v>
      </c>
      <c r="J22" s="142">
        <v>4.4405400753021199E-2</v>
      </c>
      <c r="K22" s="142">
        <v>0.377026528120041</v>
      </c>
    </row>
    <row r="23" spans="1:11" x14ac:dyDescent="0.2">
      <c r="A23" s="2" t="s">
        <v>42</v>
      </c>
      <c r="B23" s="145">
        <v>102</v>
      </c>
      <c r="C23" s="142">
        <v>0.29777988791465798</v>
      </c>
      <c r="D23" s="142">
        <v>0.102990970015526</v>
      </c>
      <c r="E23" s="142">
        <v>5.4603967815637602E-2</v>
      </c>
      <c r="F23" s="142">
        <v>0.110834635794163</v>
      </c>
      <c r="G23" s="142">
        <v>0.10211093723773999</v>
      </c>
      <c r="H23" s="142">
        <v>2.87453792989254E-2</v>
      </c>
      <c r="I23" s="142">
        <v>0</v>
      </c>
      <c r="J23" s="142">
        <v>1.4164880849421E-2</v>
      </c>
      <c r="K23" s="142">
        <v>0.28876933455467202</v>
      </c>
    </row>
    <row r="24" spans="1:11" x14ac:dyDescent="0.2">
      <c r="A24" s="2" t="s">
        <v>43</v>
      </c>
      <c r="B24" s="145">
        <v>102</v>
      </c>
      <c r="C24" s="142">
        <v>0.24679675698280301</v>
      </c>
      <c r="D24" s="142">
        <v>0.19787134230136899</v>
      </c>
      <c r="E24" s="142">
        <v>3.7721239030361203E-2</v>
      </c>
      <c r="F24" s="142">
        <v>4.8202287405729301E-2</v>
      </c>
      <c r="G24" s="142">
        <v>5.3332850337028503E-2</v>
      </c>
      <c r="H24" s="142">
        <v>4.5087069272995002E-2</v>
      </c>
      <c r="I24" s="142">
        <v>3.9934380911290602E-3</v>
      </c>
      <c r="J24" s="142">
        <v>4.6676773577928501E-2</v>
      </c>
      <c r="K24" s="142">
        <v>0.32031825184822099</v>
      </c>
    </row>
    <row r="25" spans="1:11" x14ac:dyDescent="0.2">
      <c r="A25" s="2" t="s">
        <v>44</v>
      </c>
      <c r="B25" s="145">
        <v>99</v>
      </c>
      <c r="C25" s="142">
        <v>0.19383688271045699</v>
      </c>
      <c r="D25" s="142">
        <v>0.18635529279708901</v>
      </c>
      <c r="E25" s="142">
        <v>2.9113193973898902E-2</v>
      </c>
      <c r="F25" s="142">
        <v>0.27506271004676802</v>
      </c>
      <c r="G25" s="142">
        <v>5.3342573344707503E-2</v>
      </c>
      <c r="H25" s="142">
        <v>2.1195299923420001E-2</v>
      </c>
      <c r="I25" s="142">
        <v>1.2488355860114099E-2</v>
      </c>
      <c r="J25" s="142">
        <v>3.2513543963432298E-2</v>
      </c>
      <c r="K25" s="142">
        <v>0.196092158555984</v>
      </c>
    </row>
    <row r="26" spans="1:11" x14ac:dyDescent="0.2">
      <c r="A26" s="2" t="s">
        <v>45</v>
      </c>
      <c r="B26" s="145">
        <v>96</v>
      </c>
      <c r="C26" s="142">
        <v>6.29021972417831E-2</v>
      </c>
      <c r="D26" s="142">
        <v>2.3040585219860101E-2</v>
      </c>
      <c r="E26" s="142">
        <v>5.0179351121187203E-2</v>
      </c>
      <c r="F26" s="142">
        <v>0.43051037192344699</v>
      </c>
      <c r="G26" s="142">
        <v>8.0037519335746807E-2</v>
      </c>
      <c r="H26" s="142">
        <v>0.120590306818485</v>
      </c>
      <c r="I26" s="142">
        <v>4.9287542700767503E-2</v>
      </c>
      <c r="J26" s="142">
        <v>7.01866997405887E-3</v>
      </c>
      <c r="K26" s="142">
        <v>0.17643345892429399</v>
      </c>
    </row>
    <row r="27" spans="1:11" x14ac:dyDescent="0.2">
      <c r="A27" s="2" t="s">
        <v>46</v>
      </c>
      <c r="B27" s="145">
        <v>94</v>
      </c>
      <c r="C27" s="142">
        <v>0</v>
      </c>
      <c r="D27" s="142">
        <v>0</v>
      </c>
      <c r="E27" s="142">
        <v>0</v>
      </c>
      <c r="F27" s="142">
        <v>8.1041604280471802E-2</v>
      </c>
      <c r="G27" s="142">
        <v>0.108611598610878</v>
      </c>
      <c r="H27" s="142">
        <v>0.68719226121902499</v>
      </c>
      <c r="I27" s="142">
        <v>1.0160333476960701E-2</v>
      </c>
      <c r="J27" s="142">
        <v>3.5769421607255901E-2</v>
      </c>
      <c r="K27" s="142">
        <v>7.7224783599376706E-2</v>
      </c>
    </row>
    <row r="28" spans="1:11" x14ac:dyDescent="0.2">
      <c r="A28" s="2" t="s">
        <v>47</v>
      </c>
      <c r="B28" s="145">
        <v>104</v>
      </c>
      <c r="C28" s="142">
        <v>8.1042878329753903E-2</v>
      </c>
      <c r="D28" s="142">
        <v>0.37983575463295</v>
      </c>
      <c r="E28" s="142">
        <v>0</v>
      </c>
      <c r="F28" s="142">
        <v>6.34515564888716E-3</v>
      </c>
      <c r="G28" s="142">
        <v>6.6662989556789398E-2</v>
      </c>
      <c r="H28" s="142">
        <v>0.33726152777671797</v>
      </c>
      <c r="I28" s="142">
        <v>2.76991818100214E-2</v>
      </c>
      <c r="J28" s="142">
        <v>3.2523091882467298E-2</v>
      </c>
      <c r="K28" s="142">
        <v>6.8629413843154893E-2</v>
      </c>
    </row>
    <row r="29" spans="1:11" x14ac:dyDescent="0.2">
      <c r="A29" s="2" t="s">
        <v>48</v>
      </c>
      <c r="B29" s="145">
        <v>97</v>
      </c>
      <c r="C29" s="142">
        <v>7.0930980145931202E-2</v>
      </c>
      <c r="D29" s="142">
        <v>0.20172069966793099</v>
      </c>
      <c r="E29" s="142">
        <v>0.10616491734981499</v>
      </c>
      <c r="F29" s="142">
        <v>0</v>
      </c>
      <c r="G29" s="142">
        <v>9.4508618116378798E-2</v>
      </c>
      <c r="H29" s="142">
        <v>0.27099221944808999</v>
      </c>
      <c r="I29" s="142">
        <v>6.7305214703082997E-2</v>
      </c>
      <c r="J29" s="142">
        <v>3.3352941274642903E-2</v>
      </c>
      <c r="K29" s="142">
        <v>0.155024409294128</v>
      </c>
    </row>
    <row r="30" spans="1:11" x14ac:dyDescent="0.2">
      <c r="A30" s="2" t="s">
        <v>49</v>
      </c>
      <c r="B30" s="145">
        <v>90</v>
      </c>
      <c r="C30" s="142">
        <v>3.5371046513319002E-2</v>
      </c>
      <c r="D30" s="142">
        <v>6.50172159075737E-2</v>
      </c>
      <c r="E30" s="142">
        <v>2.1671101450920102E-2</v>
      </c>
      <c r="F30" s="142">
        <v>7.0611126720905304E-3</v>
      </c>
      <c r="G30" s="142">
        <v>9.7805015742778806E-2</v>
      </c>
      <c r="H30" s="142">
        <v>0.41380274295806901</v>
      </c>
      <c r="I30" s="142">
        <v>0.21527691185474401</v>
      </c>
      <c r="J30" s="142">
        <v>0.100006513297558</v>
      </c>
      <c r="K30" s="142">
        <v>4.3988320976495701E-2</v>
      </c>
    </row>
    <row r="31" spans="1:11" x14ac:dyDescent="0.2">
      <c r="A31" s="2" t="s">
        <v>50</v>
      </c>
      <c r="B31" s="145">
        <v>81</v>
      </c>
      <c r="C31" s="142">
        <v>5.0846330821514102E-2</v>
      </c>
      <c r="D31" s="142">
        <v>8.5011981427669497E-2</v>
      </c>
      <c r="E31" s="142">
        <v>0</v>
      </c>
      <c r="F31" s="142">
        <v>9.4589525833725895E-3</v>
      </c>
      <c r="G31" s="142">
        <v>5.5336657911539099E-2</v>
      </c>
      <c r="H31" s="142">
        <v>0.54766714572906505</v>
      </c>
      <c r="I31" s="142">
        <v>5.9480965137481703E-2</v>
      </c>
      <c r="J31" s="142">
        <v>0.13802014291286499</v>
      </c>
      <c r="K31" s="142">
        <v>5.4177846759557703E-2</v>
      </c>
    </row>
    <row r="32" spans="1:11" x14ac:dyDescent="0.2">
      <c r="A32" s="2" t="s">
        <v>51</v>
      </c>
      <c r="B32" s="145">
        <v>106</v>
      </c>
      <c r="C32" s="142">
        <v>0.30576452612876898</v>
      </c>
      <c r="D32" s="142">
        <v>0.23461756110191301</v>
      </c>
      <c r="E32" s="142">
        <v>3.6497592926025398E-2</v>
      </c>
      <c r="F32" s="142">
        <v>4.7507461160421399E-2</v>
      </c>
      <c r="G32" s="142">
        <v>4.96990233659744E-3</v>
      </c>
      <c r="H32" s="142">
        <v>6.8500407040119199E-2</v>
      </c>
      <c r="I32" s="142">
        <v>3.6556215491145802E-3</v>
      </c>
      <c r="J32" s="142">
        <v>5.3902596235275303E-2</v>
      </c>
      <c r="K32" s="142">
        <v>0.24458432197570801</v>
      </c>
    </row>
    <row r="33" spans="1:11" x14ac:dyDescent="0.2">
      <c r="A33" s="2" t="s">
        <v>52</v>
      </c>
      <c r="B33" s="145">
        <v>95</v>
      </c>
      <c r="C33" s="142">
        <v>0.29846718907356301</v>
      </c>
      <c r="D33" s="142">
        <v>0.29989153146743802</v>
      </c>
      <c r="E33" s="142">
        <v>5.0218950957059902E-2</v>
      </c>
      <c r="F33" s="142">
        <v>2.3693891242146499E-2</v>
      </c>
      <c r="G33" s="142">
        <v>7.1514315903186798E-2</v>
      </c>
      <c r="H33" s="142">
        <v>7.8957751393318204E-2</v>
      </c>
      <c r="I33" s="142">
        <v>5.51372859627008E-3</v>
      </c>
      <c r="J33" s="142">
        <v>1.1847579851746601E-2</v>
      </c>
      <c r="K33" s="142">
        <v>0.15989507734775499</v>
      </c>
    </row>
    <row r="34" spans="1:11" x14ac:dyDescent="0.2">
      <c r="A34" s="2" t="s">
        <v>53</v>
      </c>
      <c r="B34" s="145">
        <v>97</v>
      </c>
      <c r="C34" s="142">
        <v>0.111096166074276</v>
      </c>
      <c r="D34" s="142">
        <v>0.15680573880672499</v>
      </c>
      <c r="E34" s="142">
        <v>0</v>
      </c>
      <c r="F34" s="142">
        <v>0</v>
      </c>
      <c r="G34" s="142">
        <v>5.16765899956226E-2</v>
      </c>
      <c r="H34" s="142">
        <v>0.361117243766785</v>
      </c>
      <c r="I34" s="142">
        <v>9.0686216950416607E-2</v>
      </c>
      <c r="J34" s="142">
        <v>7.6250568032264696E-2</v>
      </c>
      <c r="K34" s="142">
        <v>0.15236747264862099</v>
      </c>
    </row>
    <row r="35" spans="1:11" x14ac:dyDescent="0.2">
      <c r="A35" s="2" t="s">
        <v>54</v>
      </c>
      <c r="B35" s="145">
        <v>105</v>
      </c>
      <c r="C35" s="142">
        <v>3.5644233226776102E-2</v>
      </c>
      <c r="D35" s="142">
        <v>0.59481918811798096</v>
      </c>
      <c r="E35" s="142">
        <v>3.4724790602922398E-2</v>
      </c>
      <c r="F35" s="142">
        <v>0.11909125000238401</v>
      </c>
      <c r="G35" s="142">
        <v>1.6898645088076598E-2</v>
      </c>
      <c r="H35" s="142">
        <v>3.4978244453668601E-2</v>
      </c>
      <c r="I35" s="142">
        <v>3.4284397959709202E-2</v>
      </c>
      <c r="J35" s="142">
        <v>7.2737641632556901E-2</v>
      </c>
      <c r="K35" s="142">
        <v>5.6821607053279898E-2</v>
      </c>
    </row>
    <row r="36" spans="1:11" x14ac:dyDescent="0.2">
      <c r="A36" s="2" t="s">
        <v>55</v>
      </c>
      <c r="B36" s="145">
        <v>86</v>
      </c>
      <c r="C36" s="142">
        <v>0.178232312202454</v>
      </c>
      <c r="D36" s="142">
        <v>0.17777818441391</v>
      </c>
      <c r="E36" s="142">
        <v>0.182864829897881</v>
      </c>
      <c r="F36" s="142">
        <v>0</v>
      </c>
      <c r="G36" s="142">
        <v>0.14281783998012501</v>
      </c>
      <c r="H36" s="142">
        <v>8.7080493569374098E-2</v>
      </c>
      <c r="I36" s="142">
        <v>4.23471555113792E-2</v>
      </c>
      <c r="J36" s="142">
        <v>7.3596060276031494E-2</v>
      </c>
      <c r="K36" s="142">
        <v>0.11528310924768401</v>
      </c>
    </row>
    <row r="37" spans="1:11" x14ac:dyDescent="0.2">
      <c r="A37" s="2" t="s">
        <v>56</v>
      </c>
      <c r="B37" s="145">
        <v>87</v>
      </c>
      <c r="C37" s="142">
        <v>2.8400512412190399E-2</v>
      </c>
      <c r="D37" s="142">
        <v>0.216846793889999</v>
      </c>
      <c r="E37" s="142">
        <v>3.7163939327001599E-2</v>
      </c>
      <c r="F37" s="142">
        <v>9.4313723966479301E-3</v>
      </c>
      <c r="G37" s="142">
        <v>9.9099531769752502E-2</v>
      </c>
      <c r="H37" s="142">
        <v>0.32766321301460299</v>
      </c>
      <c r="I37" s="142">
        <v>3.5095870494842502E-2</v>
      </c>
      <c r="J37" s="142">
        <v>9.7223088145256001E-2</v>
      </c>
      <c r="K37" s="142">
        <v>0.14907568693161</v>
      </c>
    </row>
    <row r="38" spans="1:11" x14ac:dyDescent="0.2">
      <c r="A38" s="2" t="s">
        <v>57</v>
      </c>
      <c r="B38" s="145">
        <v>106</v>
      </c>
      <c r="C38" s="142">
        <v>0.38246545195579501</v>
      </c>
      <c r="D38" s="142">
        <v>0.104833081364632</v>
      </c>
      <c r="E38" s="142">
        <v>0.10498996078968</v>
      </c>
      <c r="F38" s="142">
        <v>4.8031480982899701E-3</v>
      </c>
      <c r="G38" s="142">
        <v>3.7150278687477098E-2</v>
      </c>
      <c r="H38" s="142">
        <v>5.4507501423358903E-2</v>
      </c>
      <c r="I38" s="142">
        <v>2.74122823029757E-2</v>
      </c>
      <c r="J38" s="142">
        <v>3.5684708505868898E-2</v>
      </c>
      <c r="K38" s="142">
        <v>0.24815359711647</v>
      </c>
    </row>
    <row r="39" spans="1:11" x14ac:dyDescent="0.2">
      <c r="A39" s="2" t="s">
        <v>58</v>
      </c>
      <c r="B39" s="145">
        <v>104</v>
      </c>
      <c r="C39" s="142">
        <v>0.20671066641807601</v>
      </c>
      <c r="D39" s="142">
        <v>0.31137731671333302</v>
      </c>
      <c r="E39" s="142">
        <v>3.08552067726851E-2</v>
      </c>
      <c r="F39" s="142">
        <v>3.8493499159812899E-2</v>
      </c>
      <c r="G39" s="142">
        <v>3.3989064395427697E-2</v>
      </c>
      <c r="H39" s="142">
        <v>0.114699363708496</v>
      </c>
      <c r="I39" s="142">
        <v>4.0444448590278598E-2</v>
      </c>
      <c r="J39" s="142">
        <v>7.0806078612804399E-2</v>
      </c>
      <c r="K39" s="142">
        <v>0.15262435376644101</v>
      </c>
    </row>
    <row r="40" spans="1:11" x14ac:dyDescent="0.2">
      <c r="A40" s="2" t="s">
        <v>59</v>
      </c>
      <c r="B40" s="145">
        <v>103</v>
      </c>
      <c r="C40" s="142">
        <v>8.0645196139812497E-2</v>
      </c>
      <c r="D40" s="142">
        <v>0.45986750721931502</v>
      </c>
      <c r="E40" s="142">
        <v>3.5126749426126501E-2</v>
      </c>
      <c r="F40" s="142">
        <v>0.26109772920608498</v>
      </c>
      <c r="G40" s="142">
        <v>9.94730815291405E-2</v>
      </c>
      <c r="H40" s="142">
        <v>2.7537109330296499E-2</v>
      </c>
      <c r="I40" s="142">
        <v>0</v>
      </c>
      <c r="J40" s="142">
        <v>0</v>
      </c>
      <c r="K40" s="142">
        <v>3.6252640187740298E-2</v>
      </c>
    </row>
    <row r="41" spans="1:11" x14ac:dyDescent="0.2">
      <c r="A41" s="2" t="s">
        <v>60</v>
      </c>
      <c r="B41" s="145">
        <v>99</v>
      </c>
      <c r="C41" s="142">
        <v>0.19507417082786599</v>
      </c>
      <c r="D41" s="142">
        <v>0.39911904931068398</v>
      </c>
      <c r="E41" s="142">
        <v>3.6135688424110399E-2</v>
      </c>
      <c r="F41" s="142">
        <v>0.159717231988907</v>
      </c>
      <c r="G41" s="142">
        <v>1.27917286008596E-2</v>
      </c>
      <c r="H41" s="142">
        <v>2.7507416903972601E-2</v>
      </c>
      <c r="I41" s="142">
        <v>3.1036667525768301E-2</v>
      </c>
      <c r="J41" s="142">
        <v>0</v>
      </c>
      <c r="K41" s="142">
        <v>0.13861803710460699</v>
      </c>
    </row>
    <row r="42" spans="1:11" x14ac:dyDescent="0.2">
      <c r="A42" s="2" t="s">
        <v>61</v>
      </c>
      <c r="B42" s="145">
        <v>101</v>
      </c>
      <c r="C42" s="142">
        <v>0.117196127772331</v>
      </c>
      <c r="D42" s="142">
        <v>0.39087569713592502</v>
      </c>
      <c r="E42" s="142">
        <v>5.0909955054521602E-2</v>
      </c>
      <c r="F42" s="142">
        <v>6.3111752271652194E-2</v>
      </c>
      <c r="G42" s="142">
        <v>7.3008440434932695E-2</v>
      </c>
      <c r="H42" s="142">
        <v>0.118121460080147</v>
      </c>
      <c r="I42" s="142">
        <v>6.8122833967208904E-2</v>
      </c>
      <c r="J42" s="142">
        <v>9.9967131391167606E-3</v>
      </c>
      <c r="K42" s="142">
        <v>0.10865702480077701</v>
      </c>
    </row>
    <row r="43" spans="1:11" x14ac:dyDescent="0.2">
      <c r="A43" s="2" t="s">
        <v>62</v>
      </c>
      <c r="B43" s="145">
        <v>91</v>
      </c>
      <c r="C43" s="142">
        <v>0.62744629383087203</v>
      </c>
      <c r="D43" s="142">
        <v>0.15171028673648801</v>
      </c>
      <c r="E43" s="142">
        <v>5.3309593349695197E-3</v>
      </c>
      <c r="F43" s="142">
        <v>0</v>
      </c>
      <c r="G43" s="142">
        <v>1.5451045706868199E-2</v>
      </c>
      <c r="H43" s="142">
        <v>2.563919685781E-2</v>
      </c>
      <c r="I43" s="142">
        <v>1.7510322853922799E-2</v>
      </c>
      <c r="J43" s="142">
        <v>0</v>
      </c>
      <c r="K43" s="142">
        <v>0.15691186487674699</v>
      </c>
    </row>
    <row r="44" spans="1:11" x14ac:dyDescent="0.2">
      <c r="A44" s="2" t="s">
        <v>63</v>
      </c>
      <c r="B44" s="145">
        <v>95</v>
      </c>
      <c r="C44" s="142">
        <v>0.36750873923301702</v>
      </c>
      <c r="D44" s="142">
        <v>0.18517835438251501</v>
      </c>
      <c r="E44" s="142">
        <v>5.4333288222551297E-2</v>
      </c>
      <c r="F44" s="142">
        <v>0</v>
      </c>
      <c r="G44" s="142">
        <v>2.1633684635162399E-2</v>
      </c>
      <c r="H44" s="142">
        <v>9.6200540661811801E-2</v>
      </c>
      <c r="I44" s="142">
        <v>4.2276609688997303E-2</v>
      </c>
      <c r="J44" s="142">
        <v>9.95084550231695E-3</v>
      </c>
      <c r="K44" s="142">
        <v>0.22291792929172499</v>
      </c>
    </row>
    <row r="45" spans="1:11" x14ac:dyDescent="0.2">
      <c r="A45" s="2" t="s">
        <v>64</v>
      </c>
      <c r="B45" s="145">
        <v>100</v>
      </c>
      <c r="C45" s="142">
        <v>0.22834463417530099</v>
      </c>
      <c r="D45" s="142">
        <v>0.15847970545291901</v>
      </c>
      <c r="E45" s="142">
        <v>7.9999066889286E-2</v>
      </c>
      <c r="F45" s="142">
        <v>3.77911957912147E-3</v>
      </c>
      <c r="G45" s="142">
        <v>0.103178970515728</v>
      </c>
      <c r="H45" s="142">
        <v>4.4053535908460603E-2</v>
      </c>
      <c r="I45" s="142">
        <v>0</v>
      </c>
      <c r="J45" s="142">
        <v>2.2228153422474899E-2</v>
      </c>
      <c r="K45" s="142">
        <v>0.35993680357933</v>
      </c>
    </row>
    <row r="46" spans="1:11" x14ac:dyDescent="0.2">
      <c r="A46" s="2" t="s">
        <v>65</v>
      </c>
      <c r="B46" s="145">
        <v>106</v>
      </c>
      <c r="C46" s="142">
        <v>5.1435559988021899E-2</v>
      </c>
      <c r="D46" s="142">
        <v>0.22424080967903101</v>
      </c>
      <c r="E46" s="142">
        <v>3.0979137867689101E-2</v>
      </c>
      <c r="F46" s="142">
        <v>0.150283128023148</v>
      </c>
      <c r="G46" s="142">
        <v>0.17421250045299499</v>
      </c>
      <c r="H46" s="142">
        <v>0.12525999546051</v>
      </c>
      <c r="I46" s="142">
        <v>2.63475570827723E-2</v>
      </c>
      <c r="J46" s="142">
        <v>3.0309269204735801E-2</v>
      </c>
      <c r="K46" s="142">
        <v>0.186932057142258</v>
      </c>
    </row>
    <row r="47" spans="1:11" x14ac:dyDescent="0.2">
      <c r="A47" s="2" t="s">
        <v>66</v>
      </c>
      <c r="B47" s="145">
        <v>103</v>
      </c>
      <c r="C47" s="142">
        <v>0.15552417933940901</v>
      </c>
      <c r="D47" s="142">
        <v>0.31623899936675998</v>
      </c>
      <c r="E47" s="142">
        <v>6.28488063812256E-2</v>
      </c>
      <c r="F47" s="142">
        <v>0</v>
      </c>
      <c r="G47" s="142">
        <v>2.9673928394913701E-2</v>
      </c>
      <c r="H47" s="142">
        <v>0.25549358129501298</v>
      </c>
      <c r="I47" s="142">
        <v>9.0975955128669697E-2</v>
      </c>
      <c r="J47" s="142">
        <v>7.9312168061733204E-2</v>
      </c>
      <c r="K47" s="142">
        <v>9.9323922768235207E-3</v>
      </c>
    </row>
    <row r="48" spans="1:11" x14ac:dyDescent="0.2">
      <c r="A48" s="2" t="s">
        <v>67</v>
      </c>
      <c r="B48" s="145">
        <v>90</v>
      </c>
      <c r="C48" s="142">
        <v>0.19784808158874501</v>
      </c>
      <c r="D48" s="142">
        <v>7.8073821961879702E-2</v>
      </c>
      <c r="E48" s="142">
        <v>9.5356469973921793E-3</v>
      </c>
      <c r="F48" s="142">
        <v>3.5361841320991502E-2</v>
      </c>
      <c r="G48" s="142">
        <v>0.21208287775516499</v>
      </c>
      <c r="H48" s="142">
        <v>0.14507134258747101</v>
      </c>
      <c r="I48" s="142">
        <v>0.15693770349025701</v>
      </c>
      <c r="J48" s="142">
        <v>0.102744325995445</v>
      </c>
      <c r="K48" s="142">
        <v>6.2344368547201198E-2</v>
      </c>
    </row>
    <row r="49" spans="1:11" x14ac:dyDescent="0.2">
      <c r="A49" s="2" t="s">
        <v>68</v>
      </c>
      <c r="B49" s="145">
        <v>89</v>
      </c>
      <c r="C49" s="142">
        <v>6.5567507408559296E-3</v>
      </c>
      <c r="D49" s="142">
        <v>0</v>
      </c>
      <c r="E49" s="142">
        <v>9.6858190372586302E-3</v>
      </c>
      <c r="F49" s="142">
        <v>0.38280177116393999</v>
      </c>
      <c r="G49" s="142">
        <v>8.6855404078960401E-3</v>
      </c>
      <c r="H49" s="142">
        <v>0.13441789150238001</v>
      </c>
      <c r="I49" s="142">
        <v>0.143366113305092</v>
      </c>
      <c r="J49" s="142">
        <v>0.22652532160282099</v>
      </c>
      <c r="K49" s="142">
        <v>8.7960809469222995E-2</v>
      </c>
    </row>
    <row r="50" spans="1:11" x14ac:dyDescent="0.2">
      <c r="A50" s="2" t="s">
        <v>69</v>
      </c>
      <c r="B50" s="145">
        <v>70</v>
      </c>
      <c r="C50" s="142">
        <v>0</v>
      </c>
      <c r="D50" s="142">
        <v>0</v>
      </c>
      <c r="E50" s="142">
        <v>0</v>
      </c>
      <c r="F50" s="142">
        <v>0.88164860010147095</v>
      </c>
      <c r="G50" s="142">
        <v>0</v>
      </c>
      <c r="H50" s="142">
        <v>0</v>
      </c>
      <c r="I50" s="142">
        <v>0</v>
      </c>
      <c r="J50" s="142">
        <v>0</v>
      </c>
      <c r="K50" s="142">
        <v>0.118351422250271</v>
      </c>
    </row>
    <row r="51" spans="1:11" x14ac:dyDescent="0.2">
      <c r="A51" s="2" t="s">
        <v>70</v>
      </c>
      <c r="B51" s="145">
        <v>109</v>
      </c>
      <c r="C51" s="142">
        <v>0</v>
      </c>
      <c r="D51" s="142">
        <v>4.6550761908292798E-2</v>
      </c>
      <c r="E51" s="142">
        <v>0</v>
      </c>
      <c r="F51" s="142">
        <v>0.66341304779052701</v>
      </c>
      <c r="G51" s="142">
        <v>2.6093259453773499E-2</v>
      </c>
      <c r="H51" s="142">
        <v>2.4251719936728498E-2</v>
      </c>
      <c r="I51" s="142">
        <v>0</v>
      </c>
      <c r="J51" s="142">
        <v>2.7432875707745601E-2</v>
      </c>
      <c r="K51" s="142">
        <v>0.21225830912589999</v>
      </c>
    </row>
    <row r="52" spans="1:11" x14ac:dyDescent="0.2">
      <c r="A52" s="2" t="s">
        <v>71</v>
      </c>
      <c r="B52" s="145">
        <v>84</v>
      </c>
      <c r="C52" s="142">
        <v>1.9570641219615902E-2</v>
      </c>
      <c r="D52" s="142">
        <v>0.21984060108661699</v>
      </c>
      <c r="E52" s="142">
        <v>1.4980340376496299E-2</v>
      </c>
      <c r="F52" s="142">
        <v>0.21044737100601199</v>
      </c>
      <c r="G52" s="142">
        <v>0.100043669342995</v>
      </c>
      <c r="H52" s="142">
        <v>0.32196062803268399</v>
      </c>
      <c r="I52" s="142">
        <v>5.1109261810779599E-2</v>
      </c>
      <c r="J52" s="142">
        <v>3.0824318528175399E-2</v>
      </c>
      <c r="K52" s="142">
        <v>3.12231667339802E-2</v>
      </c>
    </row>
    <row r="53" spans="1:11" x14ac:dyDescent="0.2">
      <c r="A53" s="2" t="s">
        <v>72</v>
      </c>
      <c r="B53" s="145">
        <v>100</v>
      </c>
      <c r="C53" s="142">
        <v>5.9238630346953904E-3</v>
      </c>
      <c r="D53" s="142">
        <v>2.2672679275274301E-2</v>
      </c>
      <c r="E53" s="142">
        <v>0</v>
      </c>
      <c r="F53" s="142">
        <v>0.44872105121612499</v>
      </c>
      <c r="G53" s="142">
        <v>2.20425203442574E-2</v>
      </c>
      <c r="H53" s="142">
        <v>0.28153461217880199</v>
      </c>
      <c r="I53" s="142">
        <v>5.0566844642162302E-2</v>
      </c>
      <c r="J53" s="142">
        <v>1.61354877054691E-2</v>
      </c>
      <c r="K53" s="142">
        <v>0.15240296721458399</v>
      </c>
    </row>
    <row r="54" spans="1:11" x14ac:dyDescent="0.2">
      <c r="A54" s="2" t="s">
        <v>73</v>
      </c>
      <c r="B54" s="145">
        <v>101</v>
      </c>
      <c r="C54" s="142">
        <v>0</v>
      </c>
      <c r="D54" s="142">
        <v>2.3586142342537598E-3</v>
      </c>
      <c r="E54" s="142">
        <v>0</v>
      </c>
      <c r="F54" s="142">
        <v>0.77778136730194103</v>
      </c>
      <c r="G54" s="142">
        <v>0</v>
      </c>
      <c r="H54" s="142">
        <v>9.3681868165731395E-3</v>
      </c>
      <c r="I54" s="142">
        <v>0</v>
      </c>
      <c r="J54" s="142">
        <v>1.46251134574413E-2</v>
      </c>
      <c r="K54" s="142">
        <v>0.195866718888283</v>
      </c>
    </row>
    <row r="55" spans="1:11" x14ac:dyDescent="0.2">
      <c r="A55" s="2" t="s">
        <v>74</v>
      </c>
      <c r="B55" s="145">
        <v>93</v>
      </c>
      <c r="C55" s="142">
        <v>0.17034173011779799</v>
      </c>
      <c r="D55" s="142">
        <v>0.27091163396835299</v>
      </c>
      <c r="E55" s="142">
        <v>9.7674116492271396E-2</v>
      </c>
      <c r="F55" s="142">
        <v>0</v>
      </c>
      <c r="G55" s="142">
        <v>5.1155481487512602E-2</v>
      </c>
      <c r="H55" s="142">
        <v>0.26325938105583202</v>
      </c>
      <c r="I55" s="142">
        <v>4.3532993644475902E-2</v>
      </c>
      <c r="J55" s="142">
        <v>6.78616855293512E-3</v>
      </c>
      <c r="K55" s="142">
        <v>9.6338517963886303E-2</v>
      </c>
    </row>
    <row r="56" spans="1:11" x14ac:dyDescent="0.2">
      <c r="A56" s="2" t="s">
        <v>75</v>
      </c>
      <c r="B56" s="145">
        <v>105</v>
      </c>
      <c r="C56" s="142">
        <v>0.31715461611747697</v>
      </c>
      <c r="D56" s="142">
        <v>0.14768819510936701</v>
      </c>
      <c r="E56" s="142">
        <v>2.2278523072600399E-2</v>
      </c>
      <c r="F56" s="142">
        <v>0</v>
      </c>
      <c r="G56" s="142">
        <v>5.31340278685093E-2</v>
      </c>
      <c r="H56" s="142">
        <v>7.6161451637744904E-2</v>
      </c>
      <c r="I56" s="142">
        <v>2.7615942060947401E-2</v>
      </c>
      <c r="J56" s="142">
        <v>2.5812191888689998E-2</v>
      </c>
      <c r="K56" s="142">
        <v>0.33015504479408297</v>
      </c>
    </row>
    <row r="57" spans="1:11" x14ac:dyDescent="0.2">
      <c r="A57" s="2" t="s">
        <v>76</v>
      </c>
      <c r="B57" s="145">
        <v>96</v>
      </c>
      <c r="C57" s="142">
        <v>0.30850732326507602</v>
      </c>
      <c r="D57" s="142">
        <v>0.24155658483505199</v>
      </c>
      <c r="E57" s="142">
        <v>2.7020910754799801E-2</v>
      </c>
      <c r="F57" s="142">
        <v>0</v>
      </c>
      <c r="G57" s="142">
        <v>2.2611396387219401E-2</v>
      </c>
      <c r="H57" s="142">
        <v>3.1794551759958302E-2</v>
      </c>
      <c r="I57" s="142">
        <v>0</v>
      </c>
      <c r="J57" s="142">
        <v>2.5132263079285601E-2</v>
      </c>
      <c r="K57" s="142">
        <v>0.343376964330673</v>
      </c>
    </row>
    <row r="58" spans="1:11" x14ac:dyDescent="0.2">
      <c r="A58" s="2" t="s">
        <v>77</v>
      </c>
      <c r="B58" s="145">
        <v>100</v>
      </c>
      <c r="C58" s="142">
        <v>0.101158767938614</v>
      </c>
      <c r="D58" s="142">
        <v>0.23912346363067599</v>
      </c>
      <c r="E58" s="142">
        <v>0.23151728510856601</v>
      </c>
      <c r="F58" s="142">
        <v>4.2818970978259997E-3</v>
      </c>
      <c r="G58" s="142">
        <v>5.2340142428874997E-2</v>
      </c>
      <c r="H58" s="142">
        <v>3.7988115102052702E-2</v>
      </c>
      <c r="I58" s="142">
        <v>3.5945333540439599E-2</v>
      </c>
      <c r="J58" s="142">
        <v>6.6064819693565396E-2</v>
      </c>
      <c r="K58" s="142">
        <v>0.23158016800880399</v>
      </c>
    </row>
    <row r="59" spans="1:11" x14ac:dyDescent="0.2">
      <c r="A59" s="2" t="s">
        <v>78</v>
      </c>
      <c r="B59" s="145">
        <v>91</v>
      </c>
      <c r="C59" s="142">
        <v>0.21299928426742601</v>
      </c>
      <c r="D59" s="142">
        <v>0.28963753581047103</v>
      </c>
      <c r="E59" s="142">
        <v>9.4519540667533902E-2</v>
      </c>
      <c r="F59" s="142">
        <v>2.11468394845724E-2</v>
      </c>
      <c r="G59" s="142">
        <v>5.3734268993139302E-2</v>
      </c>
      <c r="H59" s="142">
        <v>9.2048548161983504E-2</v>
      </c>
      <c r="I59" s="142">
        <v>2.7836125344037999E-2</v>
      </c>
      <c r="J59" s="142">
        <v>1.9634144380688699E-2</v>
      </c>
      <c r="K59" s="142">
        <v>0.18844372034072901</v>
      </c>
    </row>
    <row r="60" spans="1:11" x14ac:dyDescent="0.2">
      <c r="A60" s="2" t="s">
        <v>79</v>
      </c>
      <c r="B60" s="145">
        <v>90</v>
      </c>
      <c r="C60" s="142">
        <v>8.4978692233562497E-2</v>
      </c>
      <c r="D60" s="142">
        <v>0.172816246747971</v>
      </c>
      <c r="E60" s="142">
        <v>5.9423677623271901E-2</v>
      </c>
      <c r="F60" s="142">
        <v>5.5784400552511201E-2</v>
      </c>
      <c r="G60" s="142">
        <v>0.133893683552742</v>
      </c>
      <c r="H60" s="142">
        <v>0.218716785311699</v>
      </c>
      <c r="I60" s="142">
        <v>4.1448522359132801E-2</v>
      </c>
      <c r="J60" s="142">
        <v>5.1684584468603099E-3</v>
      </c>
      <c r="K60" s="142">
        <v>0.22776953876018499</v>
      </c>
    </row>
    <row r="61" spans="1:11" x14ac:dyDescent="0.2">
      <c r="A61" s="2" t="s">
        <v>80</v>
      </c>
      <c r="B61" s="145">
        <v>88</v>
      </c>
      <c r="C61" s="142">
        <v>6.4975269138813005E-2</v>
      </c>
      <c r="D61" s="142">
        <v>0.20333333313465099</v>
      </c>
      <c r="E61" s="142">
        <v>3.2187078148126602E-2</v>
      </c>
      <c r="F61" s="142">
        <v>0</v>
      </c>
      <c r="G61" s="142">
        <v>9.4501569867134094E-2</v>
      </c>
      <c r="H61" s="142">
        <v>0.423228830099106</v>
      </c>
      <c r="I61" s="142">
        <v>8.5078515112400097E-2</v>
      </c>
      <c r="J61" s="142">
        <v>3.8013380020856899E-2</v>
      </c>
      <c r="K61" s="142">
        <v>5.8682009577751201E-2</v>
      </c>
    </row>
    <row r="62" spans="1:11" x14ac:dyDescent="0.2">
      <c r="A62" s="2" t="s">
        <v>81</v>
      </c>
      <c r="B62" s="145">
        <v>117</v>
      </c>
      <c r="C62" s="142">
        <v>0.121928215026855</v>
      </c>
      <c r="D62" s="142">
        <v>0.17788404226303101</v>
      </c>
      <c r="E62" s="142">
        <v>8.3285771310329396E-2</v>
      </c>
      <c r="F62" s="142">
        <v>0.175369992852211</v>
      </c>
      <c r="G62" s="142">
        <v>0.106813699007034</v>
      </c>
      <c r="H62" s="142">
        <v>2.2477762773633E-2</v>
      </c>
      <c r="I62" s="142">
        <v>1.7319668084383E-2</v>
      </c>
      <c r="J62" s="142">
        <v>6.3581719994544997E-2</v>
      </c>
      <c r="K62" s="142">
        <v>0.231339126825333</v>
      </c>
    </row>
    <row r="63" spans="1:11" x14ac:dyDescent="0.2">
      <c r="A63" s="2" t="s">
        <v>82</v>
      </c>
      <c r="B63" s="145">
        <v>90</v>
      </c>
      <c r="C63" s="142">
        <v>0.244709491729736</v>
      </c>
      <c r="D63" s="142">
        <v>0.25575253367424</v>
      </c>
      <c r="E63" s="142">
        <v>0</v>
      </c>
      <c r="F63" s="142">
        <v>0</v>
      </c>
      <c r="G63" s="142">
        <v>5.5146537721157102E-2</v>
      </c>
      <c r="H63" s="142">
        <v>0.216203778982162</v>
      </c>
      <c r="I63" s="142">
        <v>1.6019446775317199E-2</v>
      </c>
      <c r="J63" s="142">
        <v>3.6533601582050303E-2</v>
      </c>
      <c r="K63" s="142">
        <v>0.17563460767269101</v>
      </c>
    </row>
    <row r="64" spans="1:11" x14ac:dyDescent="0.2">
      <c r="A64" s="2" t="s">
        <v>83</v>
      </c>
      <c r="B64" s="145">
        <v>99</v>
      </c>
      <c r="C64" s="142">
        <v>0.20977112650871299</v>
      </c>
      <c r="D64" s="142">
        <v>0.115105405449867</v>
      </c>
      <c r="E64" s="142">
        <v>1.54399303719401E-2</v>
      </c>
      <c r="F64" s="142">
        <v>0</v>
      </c>
      <c r="G64" s="142">
        <v>8.9443609118461595E-2</v>
      </c>
      <c r="H64" s="142">
        <v>0.319936633110046</v>
      </c>
      <c r="I64" s="142">
        <v>8.9883580803871196E-2</v>
      </c>
      <c r="J64" s="142">
        <v>8.7123230099677998E-2</v>
      </c>
      <c r="K64" s="142">
        <v>7.3296464979648604E-2</v>
      </c>
    </row>
    <row r="65" spans="1:11" x14ac:dyDescent="0.2">
      <c r="A65" s="2" t="s">
        <v>84</v>
      </c>
      <c r="B65" s="145">
        <v>83</v>
      </c>
      <c r="C65" s="142">
        <v>8.7809383869171101E-2</v>
      </c>
      <c r="D65" s="142">
        <v>0.22201630473136899</v>
      </c>
      <c r="E65" s="142">
        <v>1.9747585058212301E-2</v>
      </c>
      <c r="F65" s="142">
        <v>0</v>
      </c>
      <c r="G65" s="142">
        <v>1.4021392911672601E-2</v>
      </c>
      <c r="H65" s="142">
        <v>0.43229445815086398</v>
      </c>
      <c r="I65" s="142">
        <v>4.0975391864776597E-2</v>
      </c>
      <c r="J65" s="142">
        <v>7.5256548821926103E-2</v>
      </c>
      <c r="K65" s="142">
        <v>0.107878938317299</v>
      </c>
    </row>
    <row r="66" spans="1:11" x14ac:dyDescent="0.2">
      <c r="A66" s="2" t="s">
        <v>85</v>
      </c>
      <c r="B66" s="145">
        <v>95</v>
      </c>
      <c r="C66" s="142">
        <v>0.35007160902023299</v>
      </c>
      <c r="D66" s="142">
        <v>0.13723714649677299</v>
      </c>
      <c r="E66" s="142">
        <v>4.8838946968316997E-3</v>
      </c>
      <c r="F66" s="142">
        <v>0</v>
      </c>
      <c r="G66" s="142">
        <v>5.2018653601407998E-2</v>
      </c>
      <c r="H66" s="142">
        <v>4.8461996018886601E-2</v>
      </c>
      <c r="I66" s="142">
        <v>2.3366542533040002E-2</v>
      </c>
      <c r="J66" s="142">
        <v>6.6041946411132804E-3</v>
      </c>
      <c r="K66" s="142">
        <v>0.37735596299171398</v>
      </c>
    </row>
    <row r="67" spans="1:11" x14ac:dyDescent="0.2">
      <c r="A67" s="2" t="s">
        <v>86</v>
      </c>
      <c r="B67" s="145">
        <v>103</v>
      </c>
      <c r="C67" s="142">
        <v>0.23115381598472601</v>
      </c>
      <c r="D67" s="142">
        <v>0.296637833118439</v>
      </c>
      <c r="E67" s="142">
        <v>1.10683990642428E-2</v>
      </c>
      <c r="F67" s="142">
        <v>0</v>
      </c>
      <c r="G67" s="142">
        <v>7.4362553656101199E-2</v>
      </c>
      <c r="H67" s="142">
        <v>2.90077179670334E-2</v>
      </c>
      <c r="I67" s="142">
        <v>1.8242096528410901E-2</v>
      </c>
      <c r="J67" s="142">
        <v>3.01724895834923E-2</v>
      </c>
      <c r="K67" s="142">
        <v>0.30935508012771601</v>
      </c>
    </row>
    <row r="68" spans="1:11" x14ac:dyDescent="0.2">
      <c r="A68" s="2" t="s">
        <v>87</v>
      </c>
      <c r="B68" s="145">
        <v>92</v>
      </c>
      <c r="C68" s="142">
        <v>9.4701766967773396E-2</v>
      </c>
      <c r="D68" s="142">
        <v>0.28309023380279502</v>
      </c>
      <c r="E68" s="142">
        <v>9.6909828484058394E-2</v>
      </c>
      <c r="F68" s="142">
        <v>0.17268334329128299</v>
      </c>
      <c r="G68" s="142">
        <v>8.5476733744144398E-2</v>
      </c>
      <c r="H68" s="142">
        <v>3.7019431591033901E-2</v>
      </c>
      <c r="I68" s="142">
        <v>6.8303844891488604E-3</v>
      </c>
      <c r="J68" s="142">
        <v>4.8279821872711202E-2</v>
      </c>
      <c r="K68" s="142">
        <v>0.17500846087932601</v>
      </c>
    </row>
    <row r="69" spans="1:11" x14ac:dyDescent="0.2">
      <c r="A69" s="2" t="s">
        <v>88</v>
      </c>
      <c r="B69" s="145">
        <v>107</v>
      </c>
      <c r="C69" s="142">
        <v>0.21499340236187001</v>
      </c>
      <c r="D69" s="142">
        <v>0.27004209160804699</v>
      </c>
      <c r="E69" s="142">
        <v>9.0238384902477306E-2</v>
      </c>
      <c r="F69" s="142">
        <v>1.01153664290905E-2</v>
      </c>
      <c r="G69" s="142">
        <v>7.2715193033218398E-2</v>
      </c>
      <c r="H69" s="142">
        <v>6.6937617957591997E-2</v>
      </c>
      <c r="I69" s="142">
        <v>3.0250394716858899E-2</v>
      </c>
      <c r="J69" s="142">
        <v>5.1977325230836903E-2</v>
      </c>
      <c r="K69" s="142">
        <v>0.192730233073235</v>
      </c>
    </row>
    <row r="70" spans="1:11" x14ac:dyDescent="0.2">
      <c r="A70" s="2" t="s">
        <v>89</v>
      </c>
      <c r="B70" s="145">
        <v>103</v>
      </c>
      <c r="C70" s="142">
        <v>7.6956711709499401E-2</v>
      </c>
      <c r="D70" s="142">
        <v>6.7051611840724903E-2</v>
      </c>
      <c r="E70" s="142">
        <v>2.3372126743197399E-2</v>
      </c>
      <c r="F70" s="142">
        <v>0</v>
      </c>
      <c r="G70" s="142">
        <v>4.6653788536786998E-2</v>
      </c>
      <c r="H70" s="142">
        <v>0.54203623533248901</v>
      </c>
      <c r="I70" s="142">
        <v>9.09846276044846E-2</v>
      </c>
      <c r="J70" s="142">
        <v>0.10308087617158899</v>
      </c>
      <c r="K70" s="142">
        <v>4.98639941215515E-2</v>
      </c>
    </row>
    <row r="71" spans="1:11" x14ac:dyDescent="0.2">
      <c r="A71" s="3" t="s">
        <v>90</v>
      </c>
      <c r="B71" s="146">
        <v>79</v>
      </c>
      <c r="C71" s="143">
        <v>3.6223877221345901E-2</v>
      </c>
      <c r="D71" s="143">
        <v>0.119377806782722</v>
      </c>
      <c r="E71" s="143">
        <v>3.7778016179799999E-2</v>
      </c>
      <c r="F71" s="143">
        <v>0</v>
      </c>
      <c r="G71" s="143">
        <v>0.102361097931862</v>
      </c>
      <c r="H71" s="143">
        <v>0.357642501592636</v>
      </c>
      <c r="I71" s="143">
        <v>0.14983211457729301</v>
      </c>
      <c r="J71" s="143">
        <v>8.3604656159877805E-2</v>
      </c>
      <c r="K71" s="143">
        <v>0.113179944455624</v>
      </c>
    </row>
    <row r="73" spans="1:11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8"/>
  <sheetViews>
    <sheetView showGridLines="0" workbookViewId="0">
      <pane ySplit="1" topLeftCell="A2" activePane="bottomLeft" state="frozen"/>
      <selection pane="bottomLeft" activeCell="A3" sqref="A3"/>
    </sheetView>
  </sheetViews>
  <sheetFormatPr baseColWidth="10" defaultColWidth="8.77734375" defaultRowHeight="12.75" x14ac:dyDescent="0.2"/>
  <cols>
    <col min="1" max="1" width="8.77734375" bestFit="1" customWidth="1"/>
    <col min="2" max="2" width="70.77734375" bestFit="1" customWidth="1"/>
  </cols>
  <sheetData>
    <row r="1" spans="1:1" x14ac:dyDescent="0.2">
      <c r="A1" s="1" t="s">
        <v>0</v>
      </c>
    </row>
    <row r="3" spans="1:1" x14ac:dyDescent="0.2">
      <c r="A3" s="16" t="str">
        <f>HYPERLINK("#'z09a_chop'!A1", "a) Privat-Pkw (Benzin, Diesel oder Gas)")</f>
        <v>a) Privat-Pkw (Benzin, Diesel oder Gas)</v>
      </c>
    </row>
    <row r="4" spans="1:1" x14ac:dyDescent="0.2">
      <c r="A4" s="16" t="str">
        <f>HYPERLINK("#'z09b_chop'!A1", "b) Privat-Pkw  (Elektro, Hybrid oder Wasserstoff)")</f>
        <v>b) Privat-Pkw  (Elektro, Hybrid oder Wasserstoff)</v>
      </c>
    </row>
    <row r="5" spans="1:1" x14ac:dyDescent="0.2">
      <c r="A5" s="16" t="str">
        <f>HYPERLINK("#'z09c_chop'!A1", "c) Dienst-/Firmen-Pkw ")</f>
        <v xml:space="preserve">c) Dienst-/Firmen-Pkw </v>
      </c>
    </row>
    <row r="6" spans="1:1" x14ac:dyDescent="0.2">
      <c r="A6" s="16" t="str">
        <f>HYPERLINK("#'z09d_chop'!A1", "d) Motorrad, Moped")</f>
        <v>d) Motorrad, Moped</v>
      </c>
    </row>
    <row r="7" spans="1:1" x14ac:dyDescent="0.2">
      <c r="A7" s="16" t="str">
        <f>HYPERLINK("#'z09e_chop'!A1", "e) Fahrrad ohne Elektrounterstützung  ")</f>
        <v xml:space="preserve">e) Fahrrad ohne Elektrounterstützung  </v>
      </c>
    </row>
    <row r="8" spans="1:1" x14ac:dyDescent="0.2">
      <c r="A8" s="16" t="str">
        <f>HYPERLINK("#'z09f_chop'!A1", "f) Fahrrad mit Elektrounterstützung (E-Bike, Pedelec)")</f>
        <v>f) Fahrrad mit Elektrounterstützung (E-Bike, Pedelec)</v>
      </c>
    </row>
    <row r="9" spans="1:1" x14ac:dyDescent="0.2">
      <c r="A9" s="16" t="str">
        <f>HYPERLINK("#'z09g_chop'!A1", "g) Lastenrad (mit und ohne E-Antrieb)")</f>
        <v>g) Lastenrad (mit und ohne E-Antrieb)</v>
      </c>
    </row>
    <row r="10" spans="1:1" x14ac:dyDescent="0.2">
      <c r="A10" s="16" t="str">
        <f>HYPERLINK("#'z09h_chop'!A1", "h) E-Tretroller")</f>
        <v>h) E-Tretroller</v>
      </c>
    </row>
    <row r="11" spans="1:1" x14ac:dyDescent="0.2">
      <c r="A11" s="16" t="str">
        <f>HYPERLINK("#'z09i_chop'!A1", "Fahrrad (egal welche Art)")</f>
        <v>Fahrrad (egal welche Art)</v>
      </c>
    </row>
    <row r="12" spans="1:1" x14ac:dyDescent="0.2">
      <c r="A12" s="16" t="str">
        <f>HYPERLINK("#'z09j_chop'!A1", "Privat-Pkw (egal welche Art)")</f>
        <v>Privat-Pkw (egal welche Art)</v>
      </c>
    </row>
    <row r="13" spans="1:1" x14ac:dyDescent="0.2">
      <c r="A13" s="16" t="str">
        <f>HYPERLINK("#'z09_Übersicht'!A1", "Fahrzeuge im Haushalt")</f>
        <v>Fahrzeuge im Haushalt</v>
      </c>
    </row>
    <row r="14" spans="1:1" x14ac:dyDescent="0.2">
      <c r="A14" s="16" t="str">
        <f>HYPERLINK("#'wohn_typ'!A1", "8. In was für einer Wohnung wohnen Sie?")</f>
        <v>8. In was für einer Wohnung wohnen Sie?</v>
      </c>
    </row>
    <row r="15" spans="1:1" x14ac:dyDescent="0.2">
      <c r="A15" s="16" t="str">
        <f>HYPERLINK("#'wohn_wohnung_jahre_chop'!A1", "Seit wann wohnen Sie in der derzeitigen Wohnung? (klassiert)")</f>
        <v>Seit wann wohnen Sie in der derzeitigen Wohnung? (klassiert)</v>
      </c>
    </row>
    <row r="16" spans="1:1" x14ac:dyDescent="0.2">
      <c r="A16" s="16" t="str">
        <f>HYPERLINK("#'wohn_flaeche_chop'!A1", "Wie groß ist die von Ihnen genutzte Wohnung? (klassiert)")</f>
        <v>Wie groß ist die von Ihnen genutzte Wohnung? (klassiert)</v>
      </c>
    </row>
    <row r="17" spans="1:1" x14ac:dyDescent="0.2">
      <c r="A17" s="16" t="str">
        <f>HYPERLINK("#'wohn_raeume'!A1", "12. Wie viele Wohnräume hat die von Ihnen genutzte Wohnung? Anzahl der Wohnräume ohne Küche und Bad")</f>
        <v>12. Wie viele Wohnräume hat die von Ihnen genutzte Wohnung? Anzahl der Wohnräume ohne Küche und Bad</v>
      </c>
    </row>
    <row r="18" spans="1:1" x14ac:dyDescent="0.2">
      <c r="A18" s="16" t="str">
        <f>HYPERLINK("#'wohn_wg'!A1", "13. Wohnen Sie in einer Wohngemeinschaft (WG)?")</f>
        <v>13. Wohnen Sie in einer Wohngemeinschaft (WG)?</v>
      </c>
    </row>
    <row r="19" spans="1:1" x14ac:dyDescent="0.2">
      <c r="A19" s="16" t="str">
        <f>HYPERLINK("#'wohn_baujahr'!A1", "10. Wann wurde das Haus errichtet, in dem sich Ihre Wohnung befindet?")</f>
        <v>10. Wann wurde das Haus errichtet, in dem sich Ihre Wohnung befindet?</v>
      </c>
    </row>
    <row r="20" spans="1:1" x14ac:dyDescent="0.2">
      <c r="A20" s="16" t="str">
        <f>HYPERLINK("#'wohn_grundmiete_chop'!A1", "Grundmiete (klassiert)")</f>
        <v>Grundmiete (klassiert)</v>
      </c>
    </row>
    <row r="21" spans="1:1" x14ac:dyDescent="0.2">
      <c r="A21" s="16" t="str">
        <f>HYPERLINK("#'grumi_chop'!A1", "Grundmiete pro m² (klassiert)")</f>
        <v>Grundmiete pro m² (klassiert)</v>
      </c>
    </row>
    <row r="22" spans="1:1" x14ac:dyDescent="0.2">
      <c r="A22" s="16" t="str">
        <f>HYPERLINK("#'wohn_gesamtmiete_chop'!A1", "Gesamtmiete (klassiert)")</f>
        <v>Gesamtmiete (klassiert)</v>
      </c>
    </row>
    <row r="23" spans="1:1" x14ac:dyDescent="0.2">
      <c r="A23" s="16" t="str">
        <f>HYPERLINK("#'gesmi_chop'!A1", "Gesamtmiete pro m² (klassiert)")</f>
        <v>Gesamtmiete pro m² (klassiert)</v>
      </c>
    </row>
    <row r="24" spans="1:1" x14ac:dyDescent="0.2">
      <c r="A24" s="16" t="str">
        <f>HYPERLINK("#'wohn_wg_anteil_chop'!A1", "Nur für Mitglieder in Wohngemeinschaften: Wie hoch ist Ihr Anteil an der Gesamtmiete der Wohnung (klassiert)")</f>
        <v>Nur für Mitglieder in Wohngemeinschaften: Wie hoch ist Ihr Anteil an der Gesamtmiete der Wohnung (klassiert)</v>
      </c>
    </row>
    <row r="25" spans="1:1" x14ac:dyDescent="0.2">
      <c r="A25" s="16" t="str">
        <f>HYPERLINK("#'wohn_kosten_eigentum_chop'!A1", "Für Eigentümer: Wie hoch sind die monatlichen Wohnkosten Ihres Haushaltes")</f>
        <v>Für Eigentümer: Wie hoch sind die monatlichen Wohnkosten Ihres Haushaltes</v>
      </c>
    </row>
    <row r="26" spans="1:1" x14ac:dyDescent="0.2">
      <c r="A26" s="16" t="str">
        <f>HYPERLINK("#'mietbel1_chop'!A1", "Belastung Grundmiete (klassiert)")</f>
        <v>Belastung Grundmiete (klassiert)</v>
      </c>
    </row>
    <row r="27" spans="1:1" x14ac:dyDescent="0.2">
      <c r="A27" s="16" t="str">
        <f>HYPERLINK("#'mietbel2_chop'!A1", "Belastung Gesamtmiete (klassiert)")</f>
        <v>Belastung Gesamtmiete (klassiert)</v>
      </c>
    </row>
    <row r="28" spans="1:1" x14ac:dyDescent="0.2">
      <c r="A28" s="16" t="str">
        <f>HYPERLINK("#'z26'!A1", "19. Haben Sie vor oder sind Sie gezwungen, in den nächsten zwei Jahren aus Ihrer jetzigen Wohnung auszuziehen?")</f>
        <v>19. Haben Sie vor oder sind Sie gezwungen, in den nächsten zwei Jahren aus Ihrer jetzigen Wohnung auszuziehen?</v>
      </c>
    </row>
    <row r="29" spans="1:1" x14ac:dyDescent="0.2">
      <c r="A29" s="16" t="str">
        <f>HYPERLINK("#'z29'!A1", "43. Haben Sie vor, in den nächsten 3 Jahren ein Kind oder ein weiteres Kind zu bekommen?")</f>
        <v>43. Haben Sie vor, in den nächsten 3 Jahren ein Kind oder ein weiteres Kind zu bekommen?</v>
      </c>
    </row>
    <row r="30" spans="1:1" x14ac:dyDescent="0.2">
      <c r="A30" s="16" t="str">
        <f>HYPERLINK("#'z49'!A1", "49. Falls Sie als Familie planen, ein Kind oder ein weiteres Kind zu bekommen: Ist die Anzahl der Wohnräume in Ihrer aktuellen Wohnung dafür ausreichend?")</f>
        <v>49. Falls Sie als Familie planen, ein Kind oder ein weiteres Kind zu bekommen: Ist die Anzahl der Wohnräume in Ihrer aktuellen Wohnung dafür ausreichend?</v>
      </c>
    </row>
    <row r="31" spans="1:1" x14ac:dyDescent="0.2">
      <c r="A31" s="16" t="str">
        <f>HYPERLINK("#'d14'!A1", "14. Sind Sie auf eine barrierefreie Wohnung angewiesen?")</f>
        <v>14. Sind Sie auf eine barrierefreie Wohnung angewiesen?</v>
      </c>
    </row>
    <row r="32" spans="1:1" x14ac:dyDescent="0.2">
      <c r="A32" s="16" t="str">
        <f>HYPERLINK("#'d15_chop'!A1", "15. Wie lange sind Sie schon auf der Suche nach einer barrierefreien Wohnung in Leipzig? (klassiert)")</f>
        <v>15. Wie lange sind Sie schon auf der Suche nach einer barrierefreien Wohnung in Leipzig? (klassiert)</v>
      </c>
    </row>
    <row r="33" spans="1:1" x14ac:dyDescent="0.2">
      <c r="A33" s="16" t="str">
        <f>HYPERLINK("#'d16'!A1", "16. Bitte kreuzen Sie alle Merkmale an, die auf Ihre Wohnung zutreffen. (Mehrfachnennungen)")</f>
        <v>16. Bitte kreuzen Sie alle Merkmale an, die auf Ihre Wohnung zutreffen. (Mehrfachnennungen)</v>
      </c>
    </row>
    <row r="34" spans="1:1" x14ac:dyDescent="0.2">
      <c r="A34" s="16" t="str">
        <f>HYPERLINK("#'d24a'!A1", "a) öffentliche Parkfläche (z.B. Straßenrand)")</f>
        <v>a) öffentliche Parkfläche (z.B. Straßenrand)</v>
      </c>
    </row>
    <row r="35" spans="1:1" x14ac:dyDescent="0.2">
      <c r="A35" s="16" t="str">
        <f>HYPERLINK("#'d24b'!A1", "b) privater Parkplatz (z.B. eigenes Grundstück, gemieteter Stellplatz)")</f>
        <v>b) privater Parkplatz (z.B. eigenes Grundstück, gemieteter Stellplatz)</v>
      </c>
    </row>
    <row r="36" spans="1:1" x14ac:dyDescent="0.2">
      <c r="A36" s="16" t="str">
        <f>HYPERLINK("#'d24_Übersicht'!A1", "24. Wenn Sie ein Kraftfahrzeug regelmäßig privat nutzen: Wo stellen Sie das Fahrzeug in der Regel ab, wenn Sie zu Hause sind?")</f>
        <v>24. Wenn Sie ein Kraftfahrzeug regelmäßig privat nutzen: Wo stellen Sie das Fahrzeug in der Regel ab, wenn Sie zu Hause sind?</v>
      </c>
    </row>
    <row r="37" spans="1:1" x14ac:dyDescent="0.2">
      <c r="A37" s="16" t="str">
        <f>HYPERLINK("#'d25_chop'!A1", "Wie lange suchen Sie in der Regel nach einem Parkplatz in der von Ihnen in Frage 24a) angegebenen Entfernung? (klassiert)")</f>
        <v>Wie lange suchen Sie in der Regel nach einem Parkplatz in der von Ihnen in Frage 24a) angegebenen Entfernung? (klassiert)</v>
      </c>
    </row>
    <row r="38" spans="1:1" x14ac:dyDescent="0.2">
      <c r="A38" s="16" t="str">
        <f>HYPERLINK("#'d26'!A1", "26. Wie beurteilen Sie die Parkplatzsituation für Kraftfahrzeuge in Ihrem Wohnumfeld?")</f>
        <v>26. Wie beurteilen Sie die Parkplatzsituation für Kraftfahrzeuge in Ihrem Wohnumfeld?</v>
      </c>
    </row>
    <row r="39" spans="1:1" x14ac:dyDescent="0.2">
      <c r="A39" s="16" t="str">
        <f>HYPERLINK("#'d27'!A1", "27. Sofern Sie die Parkplatzsituation für Kraftfahrzeuge in Ihrem Wohnumfeld nicht als gut oder sehr gut beurteilen, was sind die Gründe dafür? (Mehrfachnennungen)")</f>
        <v>27. Sofern Sie die Parkplatzsituation für Kraftfahrzeuge in Ihrem Wohnumfeld nicht als gut oder sehr gut beurteilen, was sind die Gründe dafür? (Mehrfachnennungen)</v>
      </c>
    </row>
    <row r="40" spans="1:1" x14ac:dyDescent="0.2">
      <c r="A40" s="16" t="str">
        <f>HYPERLINK("#'schwerbehind'!A1", "Verfügen Sie oder eine Person Ihres Haushalts über einen gültigen Schwerbehindertenausweis? (Mehrfachnennungen)")</f>
        <v>Verfügen Sie oder eine Person Ihres Haushalts über einen gültigen Schwerbehindertenausweis? (Mehrfachnennungen)</v>
      </c>
    </row>
    <row r="41" spans="1:1" x14ac:dyDescent="0.2">
      <c r="A41" s="16" t="str">
        <f>HYPERLINK("#'psychbehind'!A1", "Haben Sie oder eine Person Ihres Haushalts eine dauerhafte Beeinträchtigung des Körpers, des Sehens, der Psyche oder des Gehirns? (Mehrfachnennungen)")</f>
        <v>Haben Sie oder eine Person Ihres Haushalts eine dauerhafte Beeinträchtigung des Körpers, des Sehens, der Psyche oder des Gehirns? (Mehrfachnennungen)</v>
      </c>
    </row>
    <row r="42" spans="1:1" x14ac:dyDescent="0.2">
      <c r="A42" s="16" t="str">
        <f>HYPERLINK("#'wohnd'!A1", "6. Seit wann haben Sie ununterbrochen Ihren Hauptwohnsitz in Leipzig oder in einem der seit 1990 eingemeindeten Ortsteile? Bitte geben Sie das Jahr an.")</f>
        <v>6. Seit wann haben Sie ununterbrochen Ihren Hauptwohnsitz in Leipzig oder in einem der seit 1990 eingemeindeten Ortsteile? Bitte geben Sie das Jahr an.</v>
      </c>
    </row>
    <row r="43" spans="1:1" x14ac:dyDescent="0.2">
      <c r="A43" s="16" t="str">
        <f>HYPERLINK("#'wohn_jahre'!A1", "Wohndauer in Leipzig")</f>
        <v>Wohndauer in Leipzig</v>
      </c>
    </row>
    <row r="44" spans="1:1" x14ac:dyDescent="0.2">
      <c r="A44" s="16" t="str">
        <f>HYPERLINK("#'wohndk'!A1", "Wohndauer in Leipzig")</f>
        <v>Wohndauer in Leipzig</v>
      </c>
    </row>
    <row r="45" spans="1:1" x14ac:dyDescent="0.2">
      <c r="A45" s="16" t="str">
        <f>HYPERLINK("#'hhper'!A1", "Personen im HH")</f>
        <v>Personen im HH</v>
      </c>
    </row>
    <row r="46" spans="1:1" x14ac:dyDescent="0.2">
      <c r="A46" s="16" t="str">
        <f>HYPERLINK("#'bewgru'!A1", "Haushaltsstruktur")</f>
        <v>Haushaltsstruktur</v>
      </c>
    </row>
    <row r="47" spans="1:1" x14ac:dyDescent="0.2">
      <c r="A47" s="16" t="str">
        <f>HYPERLINK("#'kinder_leibl_anz'!A1", "Wie viele leibliche Kinder haben Sie?")</f>
        <v>Wie viele leibliche Kinder haben Sie?</v>
      </c>
    </row>
    <row r="48" spans="1:1" x14ac:dyDescent="0.2">
      <c r="A48" s="16" t="str">
        <f>HYPERLINK("#'kind01_leibl_jahr'!A1", "42. Wenn Sie leibliche Kinder haben, geben Sie bitte das Geburtsjahr des ersten (ältesten) Kindes an.")</f>
        <v>42. Wenn Sie leibliche Kinder haben, geben Sie bitte das Geburtsjahr des ersten (ältesten) Kindes an.</v>
      </c>
    </row>
    <row r="49" spans="1:1" x14ac:dyDescent="0.2">
      <c r="A49" s="16" t="str">
        <f>HYPERLINK("#'lebun_mv'!A1", "Welche Einkommensart(en) sichert bzw. sichern derzeit den Lebensunterhalt Ihres Haushaltes? (Mehrfachnennungen)")</f>
        <v>Welche Einkommensart(en) sichert bzw. sichern derzeit den Lebensunterhalt Ihres Haushaltes? (Mehrfachnennungen)</v>
      </c>
    </row>
    <row r="50" spans="1:1" x14ac:dyDescent="0.2">
      <c r="A50" s="16" t="str">
        <f>HYPERLINK("#'lebun_haupt'!A1", "Hauptquelle Haushaltseinkommen")</f>
        <v>Hauptquelle Haushaltseinkommen</v>
      </c>
    </row>
    <row r="51" spans="1:1" x14ac:dyDescent="0.2">
      <c r="A51" s="16" t="str">
        <f>HYPERLINK("#'pekg'!A1", "persönliches Nettoeinkommen")</f>
        <v>persönliches Nettoeinkommen</v>
      </c>
    </row>
    <row r="52" spans="1:1" x14ac:dyDescent="0.2">
      <c r="A52" s="16" t="str">
        <f>HYPERLINK("#'pek'!A1", "persönliches Nettoeinkommen")</f>
        <v>persönliches Nettoeinkommen</v>
      </c>
    </row>
    <row r="53" spans="1:1" x14ac:dyDescent="0.2">
      <c r="A53" s="16" t="str">
        <f>HYPERLINK("#'hhekg'!A1", "Haushalts-Nettoeinkommen")</f>
        <v>Haushalts-Nettoeinkommen</v>
      </c>
    </row>
    <row r="54" spans="1:1" x14ac:dyDescent="0.2">
      <c r="A54" s="16" t="str">
        <f>HYPERLINK("#'hhek'!A1", "Netto-Haushaltseinkommen")</f>
        <v>Netto-Haushaltseinkommen</v>
      </c>
    </row>
    <row r="55" spans="1:1" x14ac:dyDescent="0.2">
      <c r="A55" s="16" t="str">
        <f>HYPERLINK("#'äqui_who'!A1", "Nettäquvivalenzeinkommen spitz")</f>
        <v>Nettäquvivalenzeinkommen spitz</v>
      </c>
    </row>
    <row r="56" spans="1:1" x14ac:dyDescent="0.2">
      <c r="A56" s="16" t="str">
        <f>HYPERLINK("#'arm_stadt'!A1", "Armuts-Reichtums-Klassifikation (Median Leipzig)")</f>
        <v>Armuts-Reichtums-Klassifikation (Median Leipzig)</v>
      </c>
    </row>
    <row r="57" spans="1:1" x14ac:dyDescent="0.2">
      <c r="A57" s="16" t="str">
        <f>HYPERLINK("#'arm_bund'!A1", "Armuts-Reichtums-Klassifikationr (Bundesmedian)")</f>
        <v>Armuts-Reichtums-Klassifikationr (Bundesmedian)</v>
      </c>
    </row>
    <row r="58" spans="1:1" x14ac:dyDescent="0.2">
      <c r="A58" s="16" t="str">
        <f>HYPERLINK("#'dummy'!A1", "Gesamt")</f>
        <v>Gesamt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7" width="12.77734375" bestFit="1" customWidth="1"/>
  </cols>
  <sheetData>
    <row r="1" spans="1:17" x14ac:dyDescent="0.2">
      <c r="A1" s="16" t="str">
        <f>HYPERLINK("#'Inhalt'!A1", "Inhalt")</f>
        <v>Inhalt</v>
      </c>
    </row>
    <row r="3" spans="1:17" x14ac:dyDescent="0.2">
      <c r="A3" s="1" t="s">
        <v>139</v>
      </c>
    </row>
    <row r="4" spans="1:17" x14ac:dyDescent="0.2">
      <c r="A4" t="s">
        <v>23</v>
      </c>
    </row>
    <row r="5" spans="1:17" ht="25.5" x14ac:dyDescent="0.2">
      <c r="A5" s="4" t="s">
        <v>24</v>
      </c>
      <c r="B5" s="4" t="s">
        <v>4</v>
      </c>
      <c r="C5" s="4" t="s">
        <v>140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  <c r="I5" s="4" t="s">
        <v>146</v>
      </c>
      <c r="J5" s="4" t="s">
        <v>147</v>
      </c>
      <c r="K5" s="4" t="s">
        <v>148</v>
      </c>
      <c r="L5" s="4" t="s">
        <v>149</v>
      </c>
      <c r="M5" s="4" t="s">
        <v>150</v>
      </c>
      <c r="N5" s="4" t="s">
        <v>151</v>
      </c>
      <c r="O5" s="4" t="s">
        <v>152</v>
      </c>
      <c r="P5" s="4" t="s">
        <v>25</v>
      </c>
      <c r="Q5" s="4" t="s">
        <v>111</v>
      </c>
    </row>
    <row r="6" spans="1:17" x14ac:dyDescent="0.2">
      <c r="A6" s="5" t="s">
        <v>26</v>
      </c>
      <c r="B6" s="150" t="s">
        <v>1</v>
      </c>
      <c r="C6" s="147" t="s">
        <v>1</v>
      </c>
      <c r="D6" s="147" t="s">
        <v>1</v>
      </c>
      <c r="E6" s="147" t="s">
        <v>1</v>
      </c>
      <c r="F6" s="147" t="s">
        <v>1</v>
      </c>
      <c r="G6" s="147" t="s">
        <v>1</v>
      </c>
      <c r="H6" s="147" t="s">
        <v>1</v>
      </c>
      <c r="I6" s="147" t="s">
        <v>1</v>
      </c>
      <c r="J6" s="147" t="s">
        <v>1</v>
      </c>
      <c r="K6" s="147" t="s">
        <v>1</v>
      </c>
      <c r="L6" s="147" t="s">
        <v>1</v>
      </c>
      <c r="M6" s="147" t="s">
        <v>1</v>
      </c>
      <c r="N6" s="147" t="s">
        <v>1</v>
      </c>
      <c r="O6" s="147" t="s">
        <v>1</v>
      </c>
      <c r="P6" s="153" t="s">
        <v>1</v>
      </c>
      <c r="Q6" s="153" t="s">
        <v>1</v>
      </c>
    </row>
    <row r="7" spans="1:17" x14ac:dyDescent="0.2">
      <c r="A7" s="2" t="s">
        <v>26</v>
      </c>
      <c r="B7" s="151">
        <v>4199</v>
      </c>
      <c r="C7" s="148">
        <v>9.4155641272664105E-3</v>
      </c>
      <c r="D7" s="148">
        <v>0.11400654166936899</v>
      </c>
      <c r="E7" s="148">
        <v>0.24764898419380199</v>
      </c>
      <c r="F7" s="148">
        <v>0.227222695946693</v>
      </c>
      <c r="G7" s="148">
        <v>0.14801751077175099</v>
      </c>
      <c r="H7" s="148">
        <v>8.8233582675457001E-2</v>
      </c>
      <c r="I7" s="148">
        <v>4.5662574470043203E-2</v>
      </c>
      <c r="J7" s="148">
        <v>3.9156120270490598E-2</v>
      </c>
      <c r="K7" s="148">
        <v>2.40831449627876E-2</v>
      </c>
      <c r="L7" s="148">
        <v>2.2103790193796199E-2</v>
      </c>
      <c r="M7" s="148">
        <v>2.2294942289590801E-2</v>
      </c>
      <c r="N7" s="148">
        <v>9.54038463532925E-3</v>
      </c>
      <c r="O7" s="148">
        <v>2.6141656562686001E-3</v>
      </c>
      <c r="P7" s="154">
        <v>516.74267578125</v>
      </c>
      <c r="Q7" s="154">
        <v>450</v>
      </c>
    </row>
    <row r="8" spans="1:17" x14ac:dyDescent="0.2">
      <c r="A8" s="5" t="s">
        <v>27</v>
      </c>
      <c r="B8" s="150" t="s">
        <v>1</v>
      </c>
      <c r="C8" s="147" t="s">
        <v>1</v>
      </c>
      <c r="D8" s="147" t="s">
        <v>1</v>
      </c>
      <c r="E8" s="147" t="s">
        <v>1</v>
      </c>
      <c r="F8" s="147" t="s">
        <v>1</v>
      </c>
      <c r="G8" s="147" t="s">
        <v>1</v>
      </c>
      <c r="H8" s="147" t="s">
        <v>1</v>
      </c>
      <c r="I8" s="147" t="s">
        <v>1</v>
      </c>
      <c r="J8" s="147" t="s">
        <v>1</v>
      </c>
      <c r="K8" s="147" t="s">
        <v>1</v>
      </c>
      <c r="L8" s="147" t="s">
        <v>1</v>
      </c>
      <c r="M8" s="147" t="s">
        <v>1</v>
      </c>
      <c r="N8" s="147" t="s">
        <v>1</v>
      </c>
      <c r="O8" s="147" t="s">
        <v>1</v>
      </c>
      <c r="P8" s="153" t="s">
        <v>1</v>
      </c>
      <c r="Q8" s="153" t="s">
        <v>1</v>
      </c>
    </row>
    <row r="9" spans="1:17" x14ac:dyDescent="0.2">
      <c r="A9" s="2" t="s">
        <v>28</v>
      </c>
      <c r="B9" s="151">
        <v>91</v>
      </c>
      <c r="C9" s="148">
        <v>1.80577654391527E-2</v>
      </c>
      <c r="D9" s="148">
        <v>5.9666898101568201E-2</v>
      </c>
      <c r="E9" s="148">
        <v>0.146511420607567</v>
      </c>
      <c r="F9" s="148">
        <v>0.12541842460632299</v>
      </c>
      <c r="G9" s="148">
        <v>0.12259778380394</v>
      </c>
      <c r="H9" s="148">
        <v>8.3031475543975802E-2</v>
      </c>
      <c r="I9" s="148">
        <v>7.8917399048805195E-2</v>
      </c>
      <c r="J9" s="148">
        <v>7.3011107742786394E-2</v>
      </c>
      <c r="K9" s="148">
        <v>8.0570578575134305E-2</v>
      </c>
      <c r="L9" s="148">
        <v>8.5147134959697696E-2</v>
      </c>
      <c r="M9" s="148">
        <v>4.8802938312292099E-2</v>
      </c>
      <c r="N9" s="148">
        <v>5.2025575190782498E-2</v>
      </c>
      <c r="O9" s="148">
        <v>2.6241490617394399E-2</v>
      </c>
      <c r="P9" s="154">
        <v>746.51873779296898</v>
      </c>
      <c r="Q9" s="154">
        <v>650</v>
      </c>
    </row>
    <row r="10" spans="1:17" x14ac:dyDescent="0.2">
      <c r="A10" s="2" t="s">
        <v>29</v>
      </c>
      <c r="B10" s="151">
        <v>79</v>
      </c>
      <c r="C10" s="148">
        <v>0</v>
      </c>
      <c r="D10" s="148">
        <v>2.6929507032036799E-2</v>
      </c>
      <c r="E10" s="148">
        <v>9.0357474982738495E-2</v>
      </c>
      <c r="F10" s="148">
        <v>0.12574505805969199</v>
      </c>
      <c r="G10" s="148">
        <v>0.21680675446987199</v>
      </c>
      <c r="H10" s="148">
        <v>0.12225829064846</v>
      </c>
      <c r="I10" s="148">
        <v>6.0944282449781903E-3</v>
      </c>
      <c r="J10" s="148">
        <v>8.7710782885551494E-2</v>
      </c>
      <c r="K10" s="148">
        <v>0.115768164396286</v>
      </c>
      <c r="L10" s="148">
        <v>6.6013142466545105E-2</v>
      </c>
      <c r="M10" s="148">
        <v>6.15530870854855E-2</v>
      </c>
      <c r="N10" s="148">
        <v>8.0763310194015503E-2</v>
      </c>
      <c r="O10" s="148">
        <v>0</v>
      </c>
      <c r="P10" s="154">
        <v>764.68884277343795</v>
      </c>
      <c r="Q10" s="154">
        <v>625</v>
      </c>
    </row>
    <row r="11" spans="1:17" x14ac:dyDescent="0.2">
      <c r="A11" s="2" t="s">
        <v>30</v>
      </c>
      <c r="B11" s="151">
        <v>101</v>
      </c>
      <c r="C11" s="148">
        <v>1.4067774638533599E-2</v>
      </c>
      <c r="D11" s="148">
        <v>9.5184095203876495E-2</v>
      </c>
      <c r="E11" s="148">
        <v>0.15632179379463201</v>
      </c>
      <c r="F11" s="148">
        <v>0.31988880038261402</v>
      </c>
      <c r="G11" s="148">
        <v>0.128406912088394</v>
      </c>
      <c r="H11" s="148">
        <v>8.4354639053344699E-2</v>
      </c>
      <c r="I11" s="148">
        <v>6.2200341373682001E-2</v>
      </c>
      <c r="J11" s="148">
        <v>2.43252869695425E-2</v>
      </c>
      <c r="K11" s="148">
        <v>1.9085198640823399E-2</v>
      </c>
      <c r="L11" s="148">
        <v>1.92669872194529E-2</v>
      </c>
      <c r="M11" s="148">
        <v>4.7848235815763501E-2</v>
      </c>
      <c r="N11" s="148">
        <v>2.9049938544631001E-2</v>
      </c>
      <c r="O11" s="148">
        <v>0</v>
      </c>
      <c r="P11" s="154">
        <v>558.43322753906205</v>
      </c>
      <c r="Q11" s="154">
        <v>472</v>
      </c>
    </row>
    <row r="12" spans="1:17" x14ac:dyDescent="0.2">
      <c r="A12" s="2" t="s">
        <v>31</v>
      </c>
      <c r="B12" s="151">
        <v>91</v>
      </c>
      <c r="C12" s="148">
        <v>0</v>
      </c>
      <c r="D12" s="148">
        <v>2.0571028813719701E-2</v>
      </c>
      <c r="E12" s="148">
        <v>0.133334651589394</v>
      </c>
      <c r="F12" s="148">
        <v>0.25149366259574901</v>
      </c>
      <c r="G12" s="148">
        <v>0.25567367672920199</v>
      </c>
      <c r="H12" s="148">
        <v>2.6498572900891301E-2</v>
      </c>
      <c r="I12" s="148">
        <v>6.6869765520095797E-2</v>
      </c>
      <c r="J12" s="148">
        <v>0.105360552668571</v>
      </c>
      <c r="K12" s="148">
        <v>3.6817982792854302E-2</v>
      </c>
      <c r="L12" s="148">
        <v>2.2433752194046998E-2</v>
      </c>
      <c r="M12" s="148">
        <v>5.0985280424356502E-2</v>
      </c>
      <c r="N12" s="148">
        <v>2.9961068183183701E-2</v>
      </c>
      <c r="O12" s="148">
        <v>0</v>
      </c>
      <c r="P12" s="154">
        <v>628.843994140625</v>
      </c>
      <c r="Q12" s="154">
        <v>540</v>
      </c>
    </row>
    <row r="13" spans="1:17" x14ac:dyDescent="0.2">
      <c r="A13" s="2" t="s">
        <v>32</v>
      </c>
      <c r="B13" s="151">
        <v>88</v>
      </c>
      <c r="C13" s="148">
        <v>0</v>
      </c>
      <c r="D13" s="148">
        <v>7.4051521718502003E-2</v>
      </c>
      <c r="E13" s="148">
        <v>0.26598492264747597</v>
      </c>
      <c r="F13" s="148">
        <v>0.110235765576363</v>
      </c>
      <c r="G13" s="148">
        <v>0.101283274590969</v>
      </c>
      <c r="H13" s="148">
        <v>0.116690576076508</v>
      </c>
      <c r="I13" s="148">
        <v>5.6467175483703599E-2</v>
      </c>
      <c r="J13" s="148">
        <v>9.5407798886299106E-2</v>
      </c>
      <c r="K13" s="148">
        <v>6.6156677901744801E-2</v>
      </c>
      <c r="L13" s="148">
        <v>2.01023686677217E-2</v>
      </c>
      <c r="M13" s="148">
        <v>3.7513155490160002E-2</v>
      </c>
      <c r="N13" s="148">
        <v>3.7257663905620603E-2</v>
      </c>
      <c r="O13" s="148">
        <v>1.8849087879061699E-2</v>
      </c>
      <c r="P13" s="154">
        <v>651.90936279296898</v>
      </c>
      <c r="Q13" s="154">
        <v>575</v>
      </c>
    </row>
    <row r="14" spans="1:17" x14ac:dyDescent="0.2">
      <c r="A14" s="2" t="s">
        <v>33</v>
      </c>
      <c r="B14" s="151">
        <v>75</v>
      </c>
      <c r="C14" s="148">
        <v>0</v>
      </c>
      <c r="D14" s="148">
        <v>9.4058156013488797E-2</v>
      </c>
      <c r="E14" s="148">
        <v>3.08474879711866E-2</v>
      </c>
      <c r="F14" s="148">
        <v>0.22511543333530401</v>
      </c>
      <c r="G14" s="148">
        <v>0.111000373959541</v>
      </c>
      <c r="H14" s="148">
        <v>8.8663235306739793E-2</v>
      </c>
      <c r="I14" s="148">
        <v>8.1535927951335893E-2</v>
      </c>
      <c r="J14" s="148">
        <v>9.7359202802181202E-2</v>
      </c>
      <c r="K14" s="148">
        <v>4.5502107590436901E-2</v>
      </c>
      <c r="L14" s="148">
        <v>0.12012772262096399</v>
      </c>
      <c r="M14" s="148">
        <v>6.0886450111865997E-2</v>
      </c>
      <c r="N14" s="148">
        <v>4.4903911650180803E-2</v>
      </c>
      <c r="O14" s="148">
        <v>0</v>
      </c>
      <c r="P14" s="154">
        <v>705.48327636718795</v>
      </c>
      <c r="Q14" s="154">
        <v>600</v>
      </c>
    </row>
    <row r="15" spans="1:17" x14ac:dyDescent="0.2">
      <c r="A15" s="2" t="s">
        <v>34</v>
      </c>
      <c r="B15" s="151">
        <v>71</v>
      </c>
      <c r="C15" s="148">
        <v>0</v>
      </c>
      <c r="D15" s="148">
        <v>9.5830805599689498E-2</v>
      </c>
      <c r="E15" s="148">
        <v>6.9649040699005099E-2</v>
      </c>
      <c r="F15" s="148">
        <v>0.19579364359378801</v>
      </c>
      <c r="G15" s="148">
        <v>0.23806925117969499</v>
      </c>
      <c r="H15" s="148">
        <v>0.15620303153991699</v>
      </c>
      <c r="I15" s="148">
        <v>5.8509927242994302E-2</v>
      </c>
      <c r="J15" s="148">
        <v>3.9966616779565797E-2</v>
      </c>
      <c r="K15" s="148">
        <v>2.0395932719111401E-2</v>
      </c>
      <c r="L15" s="148">
        <v>3.6801818758249297E-2</v>
      </c>
      <c r="M15" s="148">
        <v>5.41005246341228E-2</v>
      </c>
      <c r="N15" s="148">
        <v>2.9437273740768401E-2</v>
      </c>
      <c r="O15" s="148">
        <v>5.2421279251575496E-3</v>
      </c>
      <c r="P15" s="154">
        <v>634.98620605468795</v>
      </c>
      <c r="Q15" s="154">
        <v>560</v>
      </c>
    </row>
    <row r="16" spans="1:17" x14ac:dyDescent="0.2">
      <c r="A16" s="2" t="s">
        <v>35</v>
      </c>
      <c r="B16" s="151">
        <v>71</v>
      </c>
      <c r="C16" s="148">
        <v>3.6033995449542999E-2</v>
      </c>
      <c r="D16" s="148">
        <v>4.4102527201175697E-2</v>
      </c>
      <c r="E16" s="148">
        <v>0.238830506801605</v>
      </c>
      <c r="F16" s="148">
        <v>0.45079955458641102</v>
      </c>
      <c r="G16" s="148">
        <v>5.0567977130413097E-2</v>
      </c>
      <c r="H16" s="148">
        <v>6.7400328814983396E-2</v>
      </c>
      <c r="I16" s="148">
        <v>3.54483462870121E-2</v>
      </c>
      <c r="J16" s="148">
        <v>1.23224481940269E-2</v>
      </c>
      <c r="K16" s="148">
        <v>5.2114311605691903E-2</v>
      </c>
      <c r="L16" s="148">
        <v>0</v>
      </c>
      <c r="M16" s="148">
        <v>6.6998782567679899E-3</v>
      </c>
      <c r="N16" s="148">
        <v>5.6801154278218703E-3</v>
      </c>
      <c r="O16" s="148">
        <v>0</v>
      </c>
      <c r="P16" s="154">
        <v>474.19723510742199</v>
      </c>
      <c r="Q16" s="154">
        <v>430</v>
      </c>
    </row>
    <row r="17" spans="1:17" x14ac:dyDescent="0.2">
      <c r="A17" s="2" t="s">
        <v>36</v>
      </c>
      <c r="B17" s="151">
        <v>47</v>
      </c>
      <c r="C17" s="148">
        <v>0</v>
      </c>
      <c r="D17" s="148">
        <v>0.22975519299507099</v>
      </c>
      <c r="E17" s="148">
        <v>0.43420594930648798</v>
      </c>
      <c r="F17" s="148">
        <v>0.14261649549007399</v>
      </c>
      <c r="G17" s="148">
        <v>0.137042760848999</v>
      </c>
      <c r="H17" s="148">
        <v>5.0687510520219803E-2</v>
      </c>
      <c r="I17" s="148">
        <v>0</v>
      </c>
      <c r="J17" s="148">
        <v>0</v>
      </c>
      <c r="K17" s="148">
        <v>0</v>
      </c>
      <c r="L17" s="148">
        <v>0</v>
      </c>
      <c r="M17" s="148">
        <v>5.69207081571221E-3</v>
      </c>
      <c r="N17" s="148">
        <v>0</v>
      </c>
      <c r="O17" s="148">
        <v>0</v>
      </c>
      <c r="P17" s="154">
        <v>392.70462036132801</v>
      </c>
      <c r="Q17" s="154">
        <v>352</v>
      </c>
    </row>
    <row r="18" spans="1:17" x14ac:dyDescent="0.2">
      <c r="A18" s="2" t="s">
        <v>37</v>
      </c>
      <c r="B18" s="151">
        <v>46</v>
      </c>
      <c r="C18" s="148">
        <v>0</v>
      </c>
      <c r="D18" s="148">
        <v>0.14826709032058699</v>
      </c>
      <c r="E18" s="148">
        <v>0.47726896405219998</v>
      </c>
      <c r="F18" s="148">
        <v>0.16752460598945601</v>
      </c>
      <c r="G18" s="148">
        <v>0.12475778907537501</v>
      </c>
      <c r="H18" s="148">
        <v>2.33231708407402E-2</v>
      </c>
      <c r="I18" s="148">
        <v>5.1240157335996602E-3</v>
      </c>
      <c r="J18" s="148">
        <v>1.39939030632377E-2</v>
      </c>
      <c r="K18" s="148">
        <v>1.32468249648809E-2</v>
      </c>
      <c r="L18" s="148">
        <v>2.64936499297619E-2</v>
      </c>
      <c r="M18" s="148">
        <v>0</v>
      </c>
      <c r="N18" s="148">
        <v>0</v>
      </c>
      <c r="O18" s="148">
        <v>0</v>
      </c>
      <c r="P18" s="154">
        <v>415.23895263671898</v>
      </c>
      <c r="Q18" s="154">
        <v>353</v>
      </c>
    </row>
    <row r="19" spans="1:17" x14ac:dyDescent="0.2">
      <c r="A19" s="2" t="s">
        <v>38</v>
      </c>
      <c r="B19" s="151">
        <v>52</v>
      </c>
      <c r="C19" s="148">
        <v>0</v>
      </c>
      <c r="D19" s="148">
        <v>0.20306277275085399</v>
      </c>
      <c r="E19" s="148">
        <v>0.23312130570411699</v>
      </c>
      <c r="F19" s="148">
        <v>0.250751823186874</v>
      </c>
      <c r="G19" s="148">
        <v>0.18619929254055001</v>
      </c>
      <c r="H19" s="148">
        <v>3.7930142134427997E-2</v>
      </c>
      <c r="I19" s="148">
        <v>3.5807490348815897E-2</v>
      </c>
      <c r="J19" s="148">
        <v>6.9228000938892399E-3</v>
      </c>
      <c r="K19" s="148">
        <v>3.7982255220413201E-2</v>
      </c>
      <c r="L19" s="148">
        <v>8.2221264019608498E-3</v>
      </c>
      <c r="M19" s="148">
        <v>0</v>
      </c>
      <c r="N19" s="148">
        <v>0</v>
      </c>
      <c r="O19" s="148">
        <v>0</v>
      </c>
      <c r="P19" s="154">
        <v>443.34597778320301</v>
      </c>
      <c r="Q19" s="154">
        <v>400</v>
      </c>
    </row>
    <row r="20" spans="1:17" x14ac:dyDescent="0.2">
      <c r="A20" s="2" t="s">
        <v>39</v>
      </c>
      <c r="B20" s="151">
        <v>36</v>
      </c>
      <c r="C20" s="148">
        <v>1.22874202206731E-2</v>
      </c>
      <c r="D20" s="148">
        <v>0.201565846800804</v>
      </c>
      <c r="E20" s="148">
        <v>0.48873394727706898</v>
      </c>
      <c r="F20" s="148">
        <v>0.13386027514934501</v>
      </c>
      <c r="G20" s="148">
        <v>3.6338675767183297E-2</v>
      </c>
      <c r="H20" s="148">
        <v>5.0582569092512103E-2</v>
      </c>
      <c r="I20" s="148">
        <v>1.6561780124902701E-2</v>
      </c>
      <c r="J20" s="148">
        <v>6.00694939494133E-2</v>
      </c>
      <c r="K20" s="148">
        <v>0</v>
      </c>
      <c r="L20" s="148">
        <v>0</v>
      </c>
      <c r="M20" s="148">
        <v>0</v>
      </c>
      <c r="N20" s="148">
        <v>0</v>
      </c>
      <c r="O20" s="148">
        <v>0</v>
      </c>
      <c r="P20" s="154">
        <v>404.70770263671898</v>
      </c>
      <c r="Q20" s="154">
        <v>350</v>
      </c>
    </row>
    <row r="21" spans="1:17" x14ac:dyDescent="0.2">
      <c r="A21" s="2" t="s">
        <v>40</v>
      </c>
      <c r="B21" s="151">
        <v>7</v>
      </c>
      <c r="C21" s="148" t="s">
        <v>1</v>
      </c>
      <c r="D21" s="148" t="s">
        <v>1</v>
      </c>
      <c r="E21" s="148" t="s">
        <v>1</v>
      </c>
      <c r="F21" s="148" t="s">
        <v>1</v>
      </c>
      <c r="G21" s="148" t="s">
        <v>1</v>
      </c>
      <c r="H21" s="148" t="s">
        <v>1</v>
      </c>
      <c r="I21" s="148" t="s">
        <v>1</v>
      </c>
      <c r="J21" s="148" t="s">
        <v>1</v>
      </c>
      <c r="K21" s="148" t="s">
        <v>1</v>
      </c>
      <c r="L21" s="148" t="s">
        <v>1</v>
      </c>
      <c r="M21" s="148" t="s">
        <v>1</v>
      </c>
      <c r="N21" s="148" t="s">
        <v>1</v>
      </c>
      <c r="O21" s="148" t="s">
        <v>1</v>
      </c>
      <c r="P21" s="154" t="s">
        <v>1</v>
      </c>
      <c r="Q21" s="154" t="s">
        <v>1</v>
      </c>
    </row>
    <row r="22" spans="1:17" x14ac:dyDescent="0.2">
      <c r="A22" s="2" t="s">
        <v>41</v>
      </c>
      <c r="B22" s="151">
        <v>90</v>
      </c>
      <c r="C22" s="148">
        <v>2.5001782923936799E-2</v>
      </c>
      <c r="D22" s="148">
        <v>0.12819308042526201</v>
      </c>
      <c r="E22" s="148">
        <v>0.32475203275680498</v>
      </c>
      <c r="F22" s="148">
        <v>0.21658173203468301</v>
      </c>
      <c r="G22" s="148">
        <v>0.10554835945367801</v>
      </c>
      <c r="H22" s="148">
        <v>7.5406432151794406E-2</v>
      </c>
      <c r="I22" s="148">
        <v>3.0171480029821399E-2</v>
      </c>
      <c r="J22" s="148">
        <v>1.5452088788151699E-2</v>
      </c>
      <c r="K22" s="148">
        <v>1.15886060521007E-2</v>
      </c>
      <c r="L22" s="148">
        <v>4.1545696556568097E-2</v>
      </c>
      <c r="M22" s="148">
        <v>2.35256981104612E-2</v>
      </c>
      <c r="N22" s="148">
        <v>2.2330221254378601E-3</v>
      </c>
      <c r="O22" s="148">
        <v>0</v>
      </c>
      <c r="P22" s="154">
        <v>483.26165771484398</v>
      </c>
      <c r="Q22" s="154">
        <v>404</v>
      </c>
    </row>
    <row r="23" spans="1:17" x14ac:dyDescent="0.2">
      <c r="A23" s="2" t="s">
        <v>42</v>
      </c>
      <c r="B23" s="151">
        <v>81</v>
      </c>
      <c r="C23" s="148">
        <v>0</v>
      </c>
      <c r="D23" s="148">
        <v>0.16278038918971999</v>
      </c>
      <c r="E23" s="148">
        <v>0.23962800204753901</v>
      </c>
      <c r="F23" s="148">
        <v>0.19158840179443401</v>
      </c>
      <c r="G23" s="148">
        <v>0.14424103498458901</v>
      </c>
      <c r="H23" s="148">
        <v>0.121773533523083</v>
      </c>
      <c r="I23" s="148">
        <v>4.1489906609058401E-2</v>
      </c>
      <c r="J23" s="148">
        <v>4.93673533201218E-2</v>
      </c>
      <c r="K23" s="148">
        <v>6.0835774056613402E-3</v>
      </c>
      <c r="L23" s="148">
        <v>3.6738470196723903E-2</v>
      </c>
      <c r="M23" s="148">
        <v>0</v>
      </c>
      <c r="N23" s="148">
        <v>0</v>
      </c>
      <c r="O23" s="148">
        <v>6.3093355856835799E-3</v>
      </c>
      <c r="P23" s="154">
        <v>500.66436767578102</v>
      </c>
      <c r="Q23" s="154">
        <v>419</v>
      </c>
    </row>
    <row r="24" spans="1:17" x14ac:dyDescent="0.2">
      <c r="A24" s="2" t="s">
        <v>43</v>
      </c>
      <c r="B24" s="151">
        <v>86</v>
      </c>
      <c r="C24" s="148">
        <v>0</v>
      </c>
      <c r="D24" s="148">
        <v>0.10863024741411199</v>
      </c>
      <c r="E24" s="148">
        <v>0.23658299446105999</v>
      </c>
      <c r="F24" s="148">
        <v>0.26696377992629999</v>
      </c>
      <c r="G24" s="148">
        <v>0.17107844352722201</v>
      </c>
      <c r="H24" s="148">
        <v>8.4926344454288497E-2</v>
      </c>
      <c r="I24" s="148">
        <v>5.17037510871887E-2</v>
      </c>
      <c r="J24" s="148">
        <v>3.2077290117740603E-2</v>
      </c>
      <c r="K24" s="148">
        <v>9.7499350085854496E-3</v>
      </c>
      <c r="L24" s="148">
        <v>3.0460370704531701E-2</v>
      </c>
      <c r="M24" s="148">
        <v>0</v>
      </c>
      <c r="N24" s="148">
        <v>7.8268665820360201E-3</v>
      </c>
      <c r="O24" s="148">
        <v>0</v>
      </c>
      <c r="P24" s="154">
        <v>497.61129760742199</v>
      </c>
      <c r="Q24" s="154">
        <v>450</v>
      </c>
    </row>
    <row r="25" spans="1:17" x14ac:dyDescent="0.2">
      <c r="A25" s="2" t="s">
        <v>44</v>
      </c>
      <c r="B25" s="151">
        <v>70</v>
      </c>
      <c r="C25" s="148">
        <v>0</v>
      </c>
      <c r="D25" s="148">
        <v>6.38463050127029E-2</v>
      </c>
      <c r="E25" s="148">
        <v>0.227926716208458</v>
      </c>
      <c r="F25" s="148">
        <v>0.368967264890671</v>
      </c>
      <c r="G25" s="148">
        <v>6.6636756062507602E-2</v>
      </c>
      <c r="H25" s="148">
        <v>0.100416973233223</v>
      </c>
      <c r="I25" s="148">
        <v>9.0040005743503598E-2</v>
      </c>
      <c r="J25" s="148">
        <v>2.0089749246835702E-2</v>
      </c>
      <c r="K25" s="148">
        <v>3.3059436827897998E-2</v>
      </c>
      <c r="L25" s="148">
        <v>0</v>
      </c>
      <c r="M25" s="148">
        <v>2.9016798362135901E-2</v>
      </c>
      <c r="N25" s="148">
        <v>0</v>
      </c>
      <c r="O25" s="148">
        <v>0</v>
      </c>
      <c r="P25" s="154">
        <v>508.15243530273398</v>
      </c>
      <c r="Q25" s="154">
        <v>448</v>
      </c>
    </row>
    <row r="26" spans="1:17" x14ac:dyDescent="0.2">
      <c r="A26" s="2" t="s">
        <v>45</v>
      </c>
      <c r="B26" s="151">
        <v>58</v>
      </c>
      <c r="C26" s="148">
        <v>0</v>
      </c>
      <c r="D26" s="148">
        <v>0.37930378317832902</v>
      </c>
      <c r="E26" s="148">
        <v>0.214915201067924</v>
      </c>
      <c r="F26" s="148">
        <v>0.229651719331741</v>
      </c>
      <c r="G26" s="148">
        <v>0.108399383723736</v>
      </c>
      <c r="H26" s="148">
        <v>3.3671058714389801E-2</v>
      </c>
      <c r="I26" s="148">
        <v>2.32419669628143E-2</v>
      </c>
      <c r="J26" s="148">
        <v>0</v>
      </c>
      <c r="K26" s="148">
        <v>0</v>
      </c>
      <c r="L26" s="148">
        <v>0</v>
      </c>
      <c r="M26" s="148">
        <v>1.08168739825487E-2</v>
      </c>
      <c r="N26" s="148">
        <v>0</v>
      </c>
      <c r="O26" s="148">
        <v>0</v>
      </c>
      <c r="P26" s="154">
        <v>376.92559814453102</v>
      </c>
      <c r="Q26" s="154">
        <v>335</v>
      </c>
    </row>
    <row r="27" spans="1:17" x14ac:dyDescent="0.2">
      <c r="A27" s="2" t="s">
        <v>46</v>
      </c>
      <c r="B27" s="151">
        <v>37</v>
      </c>
      <c r="C27" s="148">
        <v>0</v>
      </c>
      <c r="D27" s="148">
        <v>5.4036866873502697E-2</v>
      </c>
      <c r="E27" s="148">
        <v>0.17523004114627799</v>
      </c>
      <c r="F27" s="148">
        <v>0.15836463868618</v>
      </c>
      <c r="G27" s="148">
        <v>0.36601373553276101</v>
      </c>
      <c r="H27" s="148">
        <v>0.21494807302951799</v>
      </c>
      <c r="I27" s="148">
        <v>0</v>
      </c>
      <c r="J27" s="148">
        <v>3.1406659632921198E-2</v>
      </c>
      <c r="K27" s="148">
        <v>0</v>
      </c>
      <c r="L27" s="148">
        <v>0</v>
      </c>
      <c r="M27" s="148">
        <v>0</v>
      </c>
      <c r="N27" s="148">
        <v>0</v>
      </c>
      <c r="O27" s="148">
        <v>0</v>
      </c>
      <c r="P27" s="154">
        <v>512.39178466796898</v>
      </c>
      <c r="Q27" s="154">
        <v>530</v>
      </c>
    </row>
    <row r="28" spans="1:17" x14ac:dyDescent="0.2">
      <c r="A28" s="2" t="s">
        <v>47</v>
      </c>
      <c r="B28" s="151">
        <v>30</v>
      </c>
      <c r="C28" s="148">
        <v>0</v>
      </c>
      <c r="D28" s="148">
        <v>6.4989797770977006E-2</v>
      </c>
      <c r="E28" s="148">
        <v>0.36774346232414201</v>
      </c>
      <c r="F28" s="148">
        <v>0.22128470242023501</v>
      </c>
      <c r="G28" s="148">
        <v>0.113136328756809</v>
      </c>
      <c r="H28" s="148">
        <v>0.10947120934724799</v>
      </c>
      <c r="I28" s="148">
        <v>4.89407666027546E-2</v>
      </c>
      <c r="J28" s="148">
        <v>3.4256771206855802E-2</v>
      </c>
      <c r="K28" s="148">
        <v>1.67693682014942E-2</v>
      </c>
      <c r="L28" s="148">
        <v>1.2558412738144399E-2</v>
      </c>
      <c r="M28" s="148">
        <v>1.0849178768694401E-2</v>
      </c>
      <c r="N28" s="148">
        <v>0</v>
      </c>
      <c r="O28" s="148">
        <v>0</v>
      </c>
      <c r="P28" s="154">
        <v>489.32904052734398</v>
      </c>
      <c r="Q28" s="154">
        <v>460</v>
      </c>
    </row>
    <row r="29" spans="1:17" x14ac:dyDescent="0.2">
      <c r="A29" s="2" t="s">
        <v>48</v>
      </c>
      <c r="B29" s="151">
        <v>33</v>
      </c>
      <c r="C29" s="148">
        <v>0</v>
      </c>
      <c r="D29" s="148">
        <v>0.25353384017944303</v>
      </c>
      <c r="E29" s="148">
        <v>0.12401944398879999</v>
      </c>
      <c r="F29" s="148">
        <v>0.212755352258682</v>
      </c>
      <c r="G29" s="148">
        <v>0.14865560829639399</v>
      </c>
      <c r="H29" s="148">
        <v>5.8676857501268401E-2</v>
      </c>
      <c r="I29" s="148">
        <v>0.100088611245155</v>
      </c>
      <c r="J29" s="148">
        <v>1.7863575369119599E-2</v>
      </c>
      <c r="K29" s="148">
        <v>3.5339642316103002E-2</v>
      </c>
      <c r="L29" s="148">
        <v>1.7968824133276901E-2</v>
      </c>
      <c r="M29" s="148">
        <v>3.1098240986466401E-2</v>
      </c>
      <c r="N29" s="148">
        <v>0</v>
      </c>
      <c r="O29" s="148">
        <v>0</v>
      </c>
      <c r="P29" s="154">
        <v>515.454833984375</v>
      </c>
      <c r="Q29" s="154">
        <v>465</v>
      </c>
    </row>
    <row r="30" spans="1:17" x14ac:dyDescent="0.2">
      <c r="A30" s="2" t="s">
        <v>49</v>
      </c>
      <c r="B30" s="151">
        <v>5</v>
      </c>
      <c r="C30" s="148" t="s">
        <v>1</v>
      </c>
      <c r="D30" s="148" t="s">
        <v>1</v>
      </c>
      <c r="E30" s="148" t="s">
        <v>1</v>
      </c>
      <c r="F30" s="148" t="s">
        <v>1</v>
      </c>
      <c r="G30" s="148" t="s">
        <v>1</v>
      </c>
      <c r="H30" s="148" t="s">
        <v>1</v>
      </c>
      <c r="I30" s="148" t="s">
        <v>1</v>
      </c>
      <c r="J30" s="148" t="s">
        <v>1</v>
      </c>
      <c r="K30" s="148" t="s">
        <v>1</v>
      </c>
      <c r="L30" s="148" t="s">
        <v>1</v>
      </c>
      <c r="M30" s="148" t="s">
        <v>1</v>
      </c>
      <c r="N30" s="148" t="s">
        <v>1</v>
      </c>
      <c r="O30" s="148" t="s">
        <v>1</v>
      </c>
      <c r="P30" s="154" t="s">
        <v>1</v>
      </c>
      <c r="Q30" s="154" t="s">
        <v>1</v>
      </c>
    </row>
    <row r="31" spans="1:17" x14ac:dyDescent="0.2">
      <c r="A31" s="2" t="s">
        <v>50</v>
      </c>
      <c r="B31" s="151">
        <v>18</v>
      </c>
      <c r="C31" s="148" t="s">
        <v>1</v>
      </c>
      <c r="D31" s="148" t="s">
        <v>1</v>
      </c>
      <c r="E31" s="148" t="s">
        <v>1</v>
      </c>
      <c r="F31" s="148" t="s">
        <v>1</v>
      </c>
      <c r="G31" s="148" t="s">
        <v>1</v>
      </c>
      <c r="H31" s="148" t="s">
        <v>1</v>
      </c>
      <c r="I31" s="148" t="s">
        <v>1</v>
      </c>
      <c r="J31" s="148" t="s">
        <v>1</v>
      </c>
      <c r="K31" s="148" t="s">
        <v>1</v>
      </c>
      <c r="L31" s="148" t="s">
        <v>1</v>
      </c>
      <c r="M31" s="148" t="s">
        <v>1</v>
      </c>
      <c r="N31" s="148" t="s">
        <v>1</v>
      </c>
      <c r="O31" s="148" t="s">
        <v>1</v>
      </c>
      <c r="P31" s="154" t="s">
        <v>1</v>
      </c>
      <c r="Q31" s="154" t="s">
        <v>1</v>
      </c>
    </row>
    <row r="32" spans="1:17" x14ac:dyDescent="0.2">
      <c r="A32" s="2" t="s">
        <v>51</v>
      </c>
      <c r="B32" s="151">
        <v>91</v>
      </c>
      <c r="C32" s="148">
        <v>0</v>
      </c>
      <c r="D32" s="148">
        <v>0.15693573653698001</v>
      </c>
      <c r="E32" s="148">
        <v>0.24521461129188499</v>
      </c>
      <c r="F32" s="148">
        <v>0.23470196127891499</v>
      </c>
      <c r="G32" s="148">
        <v>0.14224475622177099</v>
      </c>
      <c r="H32" s="148">
        <v>8.6435966193675995E-2</v>
      </c>
      <c r="I32" s="148">
        <v>4.4426787644624703E-2</v>
      </c>
      <c r="J32" s="148">
        <v>1.7965929582715E-2</v>
      </c>
      <c r="K32" s="148">
        <v>4.2897675186395597E-2</v>
      </c>
      <c r="L32" s="148">
        <v>1.41072710976005E-2</v>
      </c>
      <c r="M32" s="148">
        <v>1.2138769030570999E-2</v>
      </c>
      <c r="N32" s="148">
        <v>2.9305296484380999E-3</v>
      </c>
      <c r="O32" s="148">
        <v>0</v>
      </c>
      <c r="P32" s="154">
        <v>493.12911987304699</v>
      </c>
      <c r="Q32" s="154">
        <v>420</v>
      </c>
    </row>
    <row r="33" spans="1:17" x14ac:dyDescent="0.2">
      <c r="A33" s="2" t="s">
        <v>52</v>
      </c>
      <c r="B33" s="151">
        <v>65</v>
      </c>
      <c r="C33" s="148">
        <v>0</v>
      </c>
      <c r="D33" s="148">
        <v>0</v>
      </c>
      <c r="E33" s="148">
        <v>8.0969288945198101E-2</v>
      </c>
      <c r="F33" s="148">
        <v>0.48738130927085899</v>
      </c>
      <c r="G33" s="148">
        <v>0.132279172539711</v>
      </c>
      <c r="H33" s="148">
        <v>0.13408491015434301</v>
      </c>
      <c r="I33" s="148">
        <v>2.6587674394249899E-2</v>
      </c>
      <c r="J33" s="148">
        <v>4.8449471592903103E-2</v>
      </c>
      <c r="K33" s="148">
        <v>3.5891767591238001E-2</v>
      </c>
      <c r="L33" s="148">
        <v>2.8917238116264302E-2</v>
      </c>
      <c r="M33" s="148">
        <v>8.93981382250786E-3</v>
      </c>
      <c r="N33" s="148">
        <v>1.64993572980165E-2</v>
      </c>
      <c r="O33" s="148">
        <v>0</v>
      </c>
      <c r="P33" s="154">
        <v>561.47937011718795</v>
      </c>
      <c r="Q33" s="154">
        <v>481</v>
      </c>
    </row>
    <row r="34" spans="1:17" x14ac:dyDescent="0.2">
      <c r="A34" s="2" t="s">
        <v>53</v>
      </c>
      <c r="B34" s="151">
        <v>42</v>
      </c>
      <c r="C34" s="148">
        <v>0</v>
      </c>
      <c r="D34" s="148">
        <v>1.0363705456256899E-2</v>
      </c>
      <c r="E34" s="148">
        <v>0.13709759712219199</v>
      </c>
      <c r="F34" s="148">
        <v>0.10283501446247099</v>
      </c>
      <c r="G34" s="148">
        <v>0.36681872606277499</v>
      </c>
      <c r="H34" s="148">
        <v>0.187504127621651</v>
      </c>
      <c r="I34" s="148">
        <v>5.1230572164058699E-2</v>
      </c>
      <c r="J34" s="148">
        <v>1.57793760299683E-2</v>
      </c>
      <c r="K34" s="148">
        <v>1.15344077348709E-2</v>
      </c>
      <c r="L34" s="148">
        <v>3.3767178654670701E-2</v>
      </c>
      <c r="M34" s="148">
        <v>2.60736048221588E-2</v>
      </c>
      <c r="N34" s="148">
        <v>2.19196304678917E-2</v>
      </c>
      <c r="O34" s="148">
        <v>3.5076066851615899E-2</v>
      </c>
      <c r="P34" s="154">
        <v>648.86633300781205</v>
      </c>
      <c r="Q34" s="154">
        <v>525</v>
      </c>
    </row>
    <row r="35" spans="1:17" x14ac:dyDescent="0.2">
      <c r="A35" s="2" t="s">
        <v>54</v>
      </c>
      <c r="B35" s="151">
        <v>21</v>
      </c>
      <c r="C35" s="148" t="s">
        <v>1</v>
      </c>
      <c r="D35" s="148" t="s">
        <v>1</v>
      </c>
      <c r="E35" s="148" t="s">
        <v>1</v>
      </c>
      <c r="F35" s="148" t="s">
        <v>1</v>
      </c>
      <c r="G35" s="148" t="s">
        <v>1</v>
      </c>
      <c r="H35" s="148" t="s">
        <v>1</v>
      </c>
      <c r="I35" s="148" t="s">
        <v>1</v>
      </c>
      <c r="J35" s="148" t="s">
        <v>1</v>
      </c>
      <c r="K35" s="148" t="s">
        <v>1</v>
      </c>
      <c r="L35" s="148" t="s">
        <v>1</v>
      </c>
      <c r="M35" s="148" t="s">
        <v>1</v>
      </c>
      <c r="N35" s="148" t="s">
        <v>1</v>
      </c>
      <c r="O35" s="148" t="s">
        <v>1</v>
      </c>
      <c r="P35" s="154" t="s">
        <v>1</v>
      </c>
      <c r="Q35" s="154" t="s">
        <v>1</v>
      </c>
    </row>
    <row r="36" spans="1:17" x14ac:dyDescent="0.2">
      <c r="A36" s="2" t="s">
        <v>55</v>
      </c>
      <c r="B36" s="151">
        <v>24</v>
      </c>
      <c r="C36" s="148" t="s">
        <v>1</v>
      </c>
      <c r="D36" s="148" t="s">
        <v>1</v>
      </c>
      <c r="E36" s="148" t="s">
        <v>1</v>
      </c>
      <c r="F36" s="148" t="s">
        <v>1</v>
      </c>
      <c r="G36" s="148" t="s">
        <v>1</v>
      </c>
      <c r="H36" s="148" t="s">
        <v>1</v>
      </c>
      <c r="I36" s="148" t="s">
        <v>1</v>
      </c>
      <c r="J36" s="148" t="s">
        <v>1</v>
      </c>
      <c r="K36" s="148" t="s">
        <v>1</v>
      </c>
      <c r="L36" s="148" t="s">
        <v>1</v>
      </c>
      <c r="M36" s="148" t="s">
        <v>1</v>
      </c>
      <c r="N36" s="148" t="s">
        <v>1</v>
      </c>
      <c r="O36" s="148" t="s">
        <v>1</v>
      </c>
      <c r="P36" s="154" t="s">
        <v>1</v>
      </c>
      <c r="Q36" s="154" t="s">
        <v>1</v>
      </c>
    </row>
    <row r="37" spans="1:17" x14ac:dyDescent="0.2">
      <c r="A37" s="2" t="s">
        <v>56</v>
      </c>
      <c r="B37" s="151">
        <v>28</v>
      </c>
      <c r="C37" s="148" t="s">
        <v>1</v>
      </c>
      <c r="D37" s="148" t="s">
        <v>1</v>
      </c>
      <c r="E37" s="148" t="s">
        <v>1</v>
      </c>
      <c r="F37" s="148" t="s">
        <v>1</v>
      </c>
      <c r="G37" s="148" t="s">
        <v>1</v>
      </c>
      <c r="H37" s="148" t="s">
        <v>1</v>
      </c>
      <c r="I37" s="148" t="s">
        <v>1</v>
      </c>
      <c r="J37" s="148" t="s">
        <v>1</v>
      </c>
      <c r="K37" s="148" t="s">
        <v>1</v>
      </c>
      <c r="L37" s="148" t="s">
        <v>1</v>
      </c>
      <c r="M37" s="148" t="s">
        <v>1</v>
      </c>
      <c r="N37" s="148" t="s">
        <v>1</v>
      </c>
      <c r="O37" s="148" t="s">
        <v>1</v>
      </c>
      <c r="P37" s="154" t="s">
        <v>1</v>
      </c>
      <c r="Q37" s="154" t="s">
        <v>1</v>
      </c>
    </row>
    <row r="38" spans="1:17" x14ac:dyDescent="0.2">
      <c r="A38" s="2" t="s">
        <v>57</v>
      </c>
      <c r="B38" s="151">
        <v>86</v>
      </c>
      <c r="C38" s="148">
        <v>2.53765098750591E-2</v>
      </c>
      <c r="D38" s="148">
        <v>6.21010065078735E-2</v>
      </c>
      <c r="E38" s="148">
        <v>0.116511188447475</v>
      </c>
      <c r="F38" s="148">
        <v>0.208600744605064</v>
      </c>
      <c r="G38" s="148">
        <v>0.275878876447678</v>
      </c>
      <c r="H38" s="148">
        <v>9.9010691046714797E-2</v>
      </c>
      <c r="I38" s="148">
        <v>7.1030788123607594E-2</v>
      </c>
      <c r="J38" s="148">
        <v>6.0801956802606603E-2</v>
      </c>
      <c r="K38" s="148">
        <v>1.67582258582115E-2</v>
      </c>
      <c r="L38" s="148">
        <v>2.74829212576151E-2</v>
      </c>
      <c r="M38" s="148">
        <v>2.4550937116146102E-2</v>
      </c>
      <c r="N38" s="148">
        <v>3.8373325951397402E-3</v>
      </c>
      <c r="O38" s="148">
        <v>8.0588161945343E-3</v>
      </c>
      <c r="P38" s="154">
        <v>570.02355957031205</v>
      </c>
      <c r="Q38" s="154">
        <v>506</v>
      </c>
    </row>
    <row r="39" spans="1:17" x14ac:dyDescent="0.2">
      <c r="A39" s="2" t="s">
        <v>58</v>
      </c>
      <c r="B39" s="151">
        <v>71</v>
      </c>
      <c r="C39" s="148">
        <v>3.0585078522563001E-2</v>
      </c>
      <c r="D39" s="148">
        <v>2.5639103725552601E-2</v>
      </c>
      <c r="E39" s="148">
        <v>0.31963264942169201</v>
      </c>
      <c r="F39" s="148">
        <v>0.190040647983551</v>
      </c>
      <c r="G39" s="148">
        <v>0.19132246077060699</v>
      </c>
      <c r="H39" s="148">
        <v>8.5122875869274098E-2</v>
      </c>
      <c r="I39" s="148">
        <v>7.3507905006408705E-2</v>
      </c>
      <c r="J39" s="148">
        <v>3.4607198089361198E-2</v>
      </c>
      <c r="K39" s="148">
        <v>0</v>
      </c>
      <c r="L39" s="148">
        <v>1.6209986060857801E-2</v>
      </c>
      <c r="M39" s="148">
        <v>1.30503363907337E-2</v>
      </c>
      <c r="N39" s="148">
        <v>2.0281765609979598E-2</v>
      </c>
      <c r="O39" s="148">
        <v>0</v>
      </c>
      <c r="P39" s="154">
        <v>520.20440673828102</v>
      </c>
      <c r="Q39" s="154">
        <v>460</v>
      </c>
    </row>
    <row r="40" spans="1:17" x14ac:dyDescent="0.2">
      <c r="A40" s="2" t="s">
        <v>59</v>
      </c>
      <c r="B40" s="151">
        <v>55</v>
      </c>
      <c r="C40" s="148">
        <v>6.2502012588083701E-3</v>
      </c>
      <c r="D40" s="148">
        <v>8.5441686213016496E-2</v>
      </c>
      <c r="E40" s="148">
        <v>0.42408829927444502</v>
      </c>
      <c r="F40" s="148">
        <v>0.22047100961208299</v>
      </c>
      <c r="G40" s="148">
        <v>0.14306278526783001</v>
      </c>
      <c r="H40" s="148">
        <v>7.7474392950534807E-2</v>
      </c>
      <c r="I40" s="148">
        <v>6.2260278500616602E-3</v>
      </c>
      <c r="J40" s="148">
        <v>1.1533867567777601E-2</v>
      </c>
      <c r="K40" s="148">
        <v>1.5706242993474E-2</v>
      </c>
      <c r="L40" s="148">
        <v>9.7455009818077105E-3</v>
      </c>
      <c r="M40" s="148">
        <v>0</v>
      </c>
      <c r="N40" s="148">
        <v>0</v>
      </c>
      <c r="O40" s="148">
        <v>0</v>
      </c>
      <c r="P40" s="154">
        <v>425.37835693359398</v>
      </c>
      <c r="Q40" s="154">
        <v>375</v>
      </c>
    </row>
    <row r="41" spans="1:17" x14ac:dyDescent="0.2">
      <c r="A41" s="2" t="s">
        <v>60</v>
      </c>
      <c r="B41" s="151">
        <v>74</v>
      </c>
      <c r="C41" s="148">
        <v>2.7152908965945199E-2</v>
      </c>
      <c r="D41" s="148">
        <v>0.29643073678016701</v>
      </c>
      <c r="E41" s="148">
        <v>0.356631070375443</v>
      </c>
      <c r="F41" s="148">
        <v>0.12779194116592399</v>
      </c>
      <c r="G41" s="148">
        <v>9.6334986388683305E-2</v>
      </c>
      <c r="H41" s="148">
        <v>3.28017622232437E-2</v>
      </c>
      <c r="I41" s="148">
        <v>2.8457403182983398E-2</v>
      </c>
      <c r="J41" s="148">
        <v>2.2241892293095599E-2</v>
      </c>
      <c r="K41" s="148">
        <v>0</v>
      </c>
      <c r="L41" s="148">
        <v>4.5061218552291402E-3</v>
      </c>
      <c r="M41" s="148">
        <v>0</v>
      </c>
      <c r="N41" s="148">
        <v>7.65118515118957E-3</v>
      </c>
      <c r="O41" s="148">
        <v>0</v>
      </c>
      <c r="P41" s="154">
        <v>394.64004516601602</v>
      </c>
      <c r="Q41" s="154">
        <v>335</v>
      </c>
    </row>
    <row r="42" spans="1:17" x14ac:dyDescent="0.2">
      <c r="A42" s="2" t="s">
        <v>61</v>
      </c>
      <c r="B42" s="151">
        <v>42</v>
      </c>
      <c r="C42" s="148">
        <v>0</v>
      </c>
      <c r="D42" s="148">
        <v>0.16699604690074901</v>
      </c>
      <c r="E42" s="148">
        <v>0.18412663042545299</v>
      </c>
      <c r="F42" s="148">
        <v>0.11745579540729501</v>
      </c>
      <c r="G42" s="148">
        <v>0.14137513935565901</v>
      </c>
      <c r="H42" s="148">
        <v>0.145202726125717</v>
      </c>
      <c r="I42" s="148">
        <v>0.167898118495941</v>
      </c>
      <c r="J42" s="148">
        <v>4.9410227686166798E-2</v>
      </c>
      <c r="K42" s="148">
        <v>0</v>
      </c>
      <c r="L42" s="148">
        <v>0</v>
      </c>
      <c r="M42" s="148">
        <v>2.7535310015082401E-2</v>
      </c>
      <c r="N42" s="148">
        <v>0</v>
      </c>
      <c r="O42" s="148">
        <v>0</v>
      </c>
      <c r="P42" s="154">
        <v>526.80895996093795</v>
      </c>
      <c r="Q42" s="154">
        <v>512</v>
      </c>
    </row>
    <row r="43" spans="1:17" x14ac:dyDescent="0.2">
      <c r="A43" s="2" t="s">
        <v>62</v>
      </c>
      <c r="B43" s="151">
        <v>57</v>
      </c>
      <c r="C43" s="148">
        <v>0</v>
      </c>
      <c r="D43" s="148">
        <v>5.5188152939081199E-2</v>
      </c>
      <c r="E43" s="148">
        <v>0.12420771270990399</v>
      </c>
      <c r="F43" s="148">
        <v>0.17724972963333099</v>
      </c>
      <c r="G43" s="148">
        <v>0.210169672966003</v>
      </c>
      <c r="H43" s="148">
        <v>0.128981202840805</v>
      </c>
      <c r="I43" s="148">
        <v>0.131763696670532</v>
      </c>
      <c r="J43" s="148">
        <v>1.08325975015759E-2</v>
      </c>
      <c r="K43" s="148">
        <v>1.08325975015759E-2</v>
      </c>
      <c r="L43" s="148">
        <v>7.5285233557224301E-2</v>
      </c>
      <c r="M43" s="148">
        <v>4.1703164577484103E-2</v>
      </c>
      <c r="N43" s="148">
        <v>1.3562432490289201E-2</v>
      </c>
      <c r="O43" s="148">
        <v>2.0223801955580701E-2</v>
      </c>
      <c r="P43" s="154">
        <v>637.47943115234398</v>
      </c>
      <c r="Q43" s="154">
        <v>513</v>
      </c>
    </row>
    <row r="44" spans="1:17" x14ac:dyDescent="0.2">
      <c r="A44" s="2" t="s">
        <v>63</v>
      </c>
      <c r="B44" s="151">
        <v>68</v>
      </c>
      <c r="C44" s="148">
        <v>2.8816176578402498E-2</v>
      </c>
      <c r="D44" s="148">
        <v>9.3453250825405093E-2</v>
      </c>
      <c r="E44" s="148">
        <v>0.19185939431190499</v>
      </c>
      <c r="F44" s="148">
        <v>0.22629839181899999</v>
      </c>
      <c r="G44" s="148">
        <v>0.152157858014107</v>
      </c>
      <c r="H44" s="148">
        <v>0.15186148881912201</v>
      </c>
      <c r="I44" s="148">
        <v>5.2708439528942101E-2</v>
      </c>
      <c r="J44" s="148">
        <v>2.18377951532602E-2</v>
      </c>
      <c r="K44" s="148">
        <v>4.2668778449297E-2</v>
      </c>
      <c r="L44" s="148">
        <v>0</v>
      </c>
      <c r="M44" s="148">
        <v>1.9719185307622001E-2</v>
      </c>
      <c r="N44" s="148">
        <v>1.52001520618796E-2</v>
      </c>
      <c r="O44" s="148">
        <v>3.41909285634756E-3</v>
      </c>
      <c r="P44" s="154">
        <v>535.63885498046898</v>
      </c>
      <c r="Q44" s="154">
        <v>455</v>
      </c>
    </row>
    <row r="45" spans="1:17" x14ac:dyDescent="0.2">
      <c r="A45" s="2" t="s">
        <v>64</v>
      </c>
      <c r="B45" s="151">
        <v>73</v>
      </c>
      <c r="C45" s="148">
        <v>0</v>
      </c>
      <c r="D45" s="148">
        <v>0.118451878428459</v>
      </c>
      <c r="E45" s="148">
        <v>0.26029387116432201</v>
      </c>
      <c r="F45" s="148">
        <v>0.28722381591796903</v>
      </c>
      <c r="G45" s="148">
        <v>0.15664653480052901</v>
      </c>
      <c r="H45" s="148">
        <v>3.0135171487927399E-2</v>
      </c>
      <c r="I45" s="148">
        <v>7.3085904121398898E-2</v>
      </c>
      <c r="J45" s="148">
        <v>2.3542225360870399E-2</v>
      </c>
      <c r="K45" s="148">
        <v>0</v>
      </c>
      <c r="L45" s="148">
        <v>3.4728944301605197E-2</v>
      </c>
      <c r="M45" s="148">
        <v>0</v>
      </c>
      <c r="N45" s="148">
        <v>1.58916618674994E-2</v>
      </c>
      <c r="O45" s="148">
        <v>0</v>
      </c>
      <c r="P45" s="154">
        <v>484.97055053710898</v>
      </c>
      <c r="Q45" s="154">
        <v>434</v>
      </c>
    </row>
    <row r="46" spans="1:17" x14ac:dyDescent="0.2">
      <c r="A46" s="2" t="s">
        <v>65</v>
      </c>
      <c r="B46" s="151">
        <v>58</v>
      </c>
      <c r="C46" s="148">
        <v>1.02545116096735E-2</v>
      </c>
      <c r="D46" s="148">
        <v>0.108769103884697</v>
      </c>
      <c r="E46" s="148">
        <v>0.46543964743614202</v>
      </c>
      <c r="F46" s="148">
        <v>0.130143016576767</v>
      </c>
      <c r="G46" s="148">
        <v>0.10530178993940401</v>
      </c>
      <c r="H46" s="148">
        <v>4.3445017188787502E-2</v>
      </c>
      <c r="I46" s="148">
        <v>6.3245870172977406E-2</v>
      </c>
      <c r="J46" s="148">
        <v>2.0723290741443599E-2</v>
      </c>
      <c r="K46" s="148">
        <v>2.1919175982475302E-2</v>
      </c>
      <c r="L46" s="148">
        <v>0</v>
      </c>
      <c r="M46" s="148">
        <v>0</v>
      </c>
      <c r="N46" s="148">
        <v>3.0758565291762401E-2</v>
      </c>
      <c r="O46" s="148">
        <v>0</v>
      </c>
      <c r="P46" s="154">
        <v>471.22479248046898</v>
      </c>
      <c r="Q46" s="154">
        <v>385</v>
      </c>
    </row>
    <row r="47" spans="1:17" x14ac:dyDescent="0.2">
      <c r="A47" s="2" t="s">
        <v>66</v>
      </c>
      <c r="B47" s="151">
        <v>14</v>
      </c>
      <c r="C47" s="148" t="s">
        <v>1</v>
      </c>
      <c r="D47" s="148" t="s">
        <v>1</v>
      </c>
      <c r="E47" s="148" t="s">
        <v>1</v>
      </c>
      <c r="F47" s="148" t="s">
        <v>1</v>
      </c>
      <c r="G47" s="148" t="s">
        <v>1</v>
      </c>
      <c r="H47" s="148" t="s">
        <v>1</v>
      </c>
      <c r="I47" s="148" t="s">
        <v>1</v>
      </c>
      <c r="J47" s="148" t="s">
        <v>1</v>
      </c>
      <c r="K47" s="148" t="s">
        <v>1</v>
      </c>
      <c r="L47" s="148" t="s">
        <v>1</v>
      </c>
      <c r="M47" s="148" t="s">
        <v>1</v>
      </c>
      <c r="N47" s="148" t="s">
        <v>1</v>
      </c>
      <c r="O47" s="148" t="s">
        <v>1</v>
      </c>
      <c r="P47" s="154" t="s">
        <v>1</v>
      </c>
      <c r="Q47" s="154" t="s">
        <v>1</v>
      </c>
    </row>
    <row r="48" spans="1:17" x14ac:dyDescent="0.2">
      <c r="A48" s="2" t="s">
        <v>67</v>
      </c>
      <c r="B48" s="151">
        <v>9</v>
      </c>
      <c r="C48" s="148" t="s">
        <v>1</v>
      </c>
      <c r="D48" s="148" t="s">
        <v>1</v>
      </c>
      <c r="E48" s="148" t="s">
        <v>1</v>
      </c>
      <c r="F48" s="148" t="s">
        <v>1</v>
      </c>
      <c r="G48" s="148" t="s">
        <v>1</v>
      </c>
      <c r="H48" s="148" t="s">
        <v>1</v>
      </c>
      <c r="I48" s="148" t="s">
        <v>1</v>
      </c>
      <c r="J48" s="148" t="s">
        <v>1</v>
      </c>
      <c r="K48" s="148" t="s">
        <v>1</v>
      </c>
      <c r="L48" s="148" t="s">
        <v>1</v>
      </c>
      <c r="M48" s="148" t="s">
        <v>1</v>
      </c>
      <c r="N48" s="148" t="s">
        <v>1</v>
      </c>
      <c r="O48" s="148" t="s">
        <v>1</v>
      </c>
      <c r="P48" s="154" t="s">
        <v>1</v>
      </c>
      <c r="Q48" s="154" t="s">
        <v>1</v>
      </c>
    </row>
    <row r="49" spans="1:17" x14ac:dyDescent="0.2">
      <c r="A49" s="2" t="s">
        <v>68</v>
      </c>
      <c r="B49" s="151">
        <v>36</v>
      </c>
      <c r="C49" s="148">
        <v>2.86871884018183E-2</v>
      </c>
      <c r="D49" s="148">
        <v>9.3849748373031602E-2</v>
      </c>
      <c r="E49" s="148">
        <v>0.27498438954353299</v>
      </c>
      <c r="F49" s="148">
        <v>0.12207426875829699</v>
      </c>
      <c r="G49" s="148">
        <v>0.17208807170391099</v>
      </c>
      <c r="H49" s="148">
        <v>6.7189075052738204E-2</v>
      </c>
      <c r="I49" s="148">
        <v>2.47543212026358E-2</v>
      </c>
      <c r="J49" s="148">
        <v>5.7994015514850603E-2</v>
      </c>
      <c r="K49" s="148">
        <v>0</v>
      </c>
      <c r="L49" s="148">
        <v>4.4829674065113102E-2</v>
      </c>
      <c r="M49" s="148">
        <v>0.100740000605583</v>
      </c>
      <c r="N49" s="148">
        <v>1.28092588856816E-2</v>
      </c>
      <c r="O49" s="148">
        <v>0</v>
      </c>
      <c r="P49" s="154">
        <v>581.34948730468795</v>
      </c>
      <c r="Q49" s="154">
        <v>472</v>
      </c>
    </row>
    <row r="50" spans="1:17" x14ac:dyDescent="0.2">
      <c r="A50" s="2" t="s">
        <v>69</v>
      </c>
      <c r="B50" s="151">
        <v>47</v>
      </c>
      <c r="C50" s="148">
        <v>2.2820660844445201E-2</v>
      </c>
      <c r="D50" s="148">
        <v>0.42955255508422902</v>
      </c>
      <c r="E50" s="148">
        <v>0.30951806902885398</v>
      </c>
      <c r="F50" s="148">
        <v>0.19476334750652299</v>
      </c>
      <c r="G50" s="148">
        <v>4.3345343321561799E-2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54">
        <v>324.70364379882801</v>
      </c>
      <c r="Q50" s="154">
        <v>313</v>
      </c>
    </row>
    <row r="51" spans="1:17" x14ac:dyDescent="0.2">
      <c r="A51" s="2" t="s">
        <v>70</v>
      </c>
      <c r="B51" s="151">
        <v>67</v>
      </c>
      <c r="C51" s="148">
        <v>0</v>
      </c>
      <c r="D51" s="148">
        <v>0.17099872231483501</v>
      </c>
      <c r="E51" s="148">
        <v>0.34327638149261502</v>
      </c>
      <c r="F51" s="148">
        <v>0.30340245366096502</v>
      </c>
      <c r="G51" s="148">
        <v>9.5651432871818501E-2</v>
      </c>
      <c r="H51" s="148">
        <v>5.1227726042270702E-2</v>
      </c>
      <c r="I51" s="148">
        <v>0</v>
      </c>
      <c r="J51" s="148">
        <v>3.5443291068077101E-2</v>
      </c>
      <c r="K51" s="148">
        <v>0</v>
      </c>
      <c r="L51" s="148">
        <v>0</v>
      </c>
      <c r="M51" s="148">
        <v>0</v>
      </c>
      <c r="N51" s="148">
        <v>0</v>
      </c>
      <c r="O51" s="148">
        <v>0</v>
      </c>
      <c r="P51" s="154">
        <v>405.87188720703102</v>
      </c>
      <c r="Q51" s="154">
        <v>399</v>
      </c>
    </row>
    <row r="52" spans="1:17" x14ac:dyDescent="0.2">
      <c r="A52" s="2" t="s">
        <v>71</v>
      </c>
      <c r="B52" s="151">
        <v>15</v>
      </c>
      <c r="C52" s="148" t="s">
        <v>1</v>
      </c>
      <c r="D52" s="148" t="s">
        <v>1</v>
      </c>
      <c r="E52" s="148" t="s">
        <v>1</v>
      </c>
      <c r="F52" s="148" t="s">
        <v>1</v>
      </c>
      <c r="G52" s="148" t="s">
        <v>1</v>
      </c>
      <c r="H52" s="148" t="s">
        <v>1</v>
      </c>
      <c r="I52" s="148" t="s">
        <v>1</v>
      </c>
      <c r="J52" s="148" t="s">
        <v>1</v>
      </c>
      <c r="K52" s="148" t="s">
        <v>1</v>
      </c>
      <c r="L52" s="148" t="s">
        <v>1</v>
      </c>
      <c r="M52" s="148" t="s">
        <v>1</v>
      </c>
      <c r="N52" s="148" t="s">
        <v>1</v>
      </c>
      <c r="O52" s="148" t="s">
        <v>1</v>
      </c>
      <c r="P52" s="154" t="s">
        <v>1</v>
      </c>
      <c r="Q52" s="154" t="s">
        <v>1</v>
      </c>
    </row>
    <row r="53" spans="1:17" x14ac:dyDescent="0.2">
      <c r="A53" s="2" t="s">
        <v>72</v>
      </c>
      <c r="B53" s="151">
        <v>55</v>
      </c>
      <c r="C53" s="148">
        <v>0</v>
      </c>
      <c r="D53" s="148">
        <v>0.22050739824771901</v>
      </c>
      <c r="E53" s="148">
        <v>0.27969294786453203</v>
      </c>
      <c r="F53" s="148">
        <v>0.26374644041061401</v>
      </c>
      <c r="G53" s="148">
        <v>6.9670297205448206E-2</v>
      </c>
      <c r="H53" s="148">
        <v>5.4438576102256803E-2</v>
      </c>
      <c r="I53" s="148">
        <v>3.0552409589290602E-2</v>
      </c>
      <c r="J53" s="148">
        <v>0</v>
      </c>
      <c r="K53" s="148">
        <v>2.43047103285789E-2</v>
      </c>
      <c r="L53" s="148">
        <v>1.72575954347849E-2</v>
      </c>
      <c r="M53" s="148">
        <v>3.9829619228839902E-2</v>
      </c>
      <c r="N53" s="148">
        <v>0</v>
      </c>
      <c r="O53" s="148">
        <v>0</v>
      </c>
      <c r="P53" s="154">
        <v>452.55224609375</v>
      </c>
      <c r="Q53" s="154">
        <v>374</v>
      </c>
    </row>
    <row r="54" spans="1:17" x14ac:dyDescent="0.2">
      <c r="A54" s="2" t="s">
        <v>73</v>
      </c>
      <c r="B54" s="151">
        <v>67</v>
      </c>
      <c r="C54" s="148">
        <v>0</v>
      </c>
      <c r="D54" s="148">
        <v>0.255601406097412</v>
      </c>
      <c r="E54" s="148">
        <v>0.42072308063507102</v>
      </c>
      <c r="F54" s="148">
        <v>0.169670775532722</v>
      </c>
      <c r="G54" s="148">
        <v>5.8456074446439701E-2</v>
      </c>
      <c r="H54" s="148">
        <v>8.2386825233697909E-3</v>
      </c>
      <c r="I54" s="148">
        <v>1.3678511604666699E-2</v>
      </c>
      <c r="J54" s="148">
        <v>6.6959388554096194E-2</v>
      </c>
      <c r="K54" s="148">
        <v>0</v>
      </c>
      <c r="L54" s="148">
        <v>6.6720643080771004E-3</v>
      </c>
      <c r="M54" s="148">
        <v>0</v>
      </c>
      <c r="N54" s="148">
        <v>0</v>
      </c>
      <c r="O54" s="148">
        <v>0</v>
      </c>
      <c r="P54" s="154">
        <v>390.04135131835898</v>
      </c>
      <c r="Q54" s="154">
        <v>349</v>
      </c>
    </row>
    <row r="55" spans="1:17" x14ac:dyDescent="0.2">
      <c r="A55" s="2" t="s">
        <v>74</v>
      </c>
      <c r="B55" s="151">
        <v>23</v>
      </c>
      <c r="C55" s="148" t="s">
        <v>1</v>
      </c>
      <c r="D55" s="148" t="s">
        <v>1</v>
      </c>
      <c r="E55" s="148" t="s">
        <v>1</v>
      </c>
      <c r="F55" s="148" t="s">
        <v>1</v>
      </c>
      <c r="G55" s="148" t="s">
        <v>1</v>
      </c>
      <c r="H55" s="148" t="s">
        <v>1</v>
      </c>
      <c r="I55" s="148" t="s">
        <v>1</v>
      </c>
      <c r="J55" s="148" t="s">
        <v>1</v>
      </c>
      <c r="K55" s="148" t="s">
        <v>1</v>
      </c>
      <c r="L55" s="148" t="s">
        <v>1</v>
      </c>
      <c r="M55" s="148" t="s">
        <v>1</v>
      </c>
      <c r="N55" s="148" t="s">
        <v>1</v>
      </c>
      <c r="O55" s="148" t="s">
        <v>1</v>
      </c>
      <c r="P55" s="154" t="s">
        <v>1</v>
      </c>
      <c r="Q55" s="154" t="s">
        <v>1</v>
      </c>
    </row>
    <row r="56" spans="1:17" x14ac:dyDescent="0.2">
      <c r="A56" s="2" t="s">
        <v>75</v>
      </c>
      <c r="B56" s="151">
        <v>82</v>
      </c>
      <c r="C56" s="148">
        <v>0</v>
      </c>
      <c r="D56" s="148">
        <v>0.109721772372723</v>
      </c>
      <c r="E56" s="148">
        <v>0.27367004752159102</v>
      </c>
      <c r="F56" s="148">
        <v>0.25423452258110002</v>
      </c>
      <c r="G56" s="148">
        <v>0.14959277212619801</v>
      </c>
      <c r="H56" s="148">
        <v>6.9612845778465299E-2</v>
      </c>
      <c r="I56" s="148">
        <v>3.5880338400602299E-2</v>
      </c>
      <c r="J56" s="148">
        <v>4.3038684874772998E-2</v>
      </c>
      <c r="K56" s="148">
        <v>2.25350596010685E-2</v>
      </c>
      <c r="L56" s="148">
        <v>3.2721318304538699E-2</v>
      </c>
      <c r="M56" s="148">
        <v>8.9926496148109401E-3</v>
      </c>
      <c r="N56" s="148">
        <v>0</v>
      </c>
      <c r="O56" s="148">
        <v>0</v>
      </c>
      <c r="P56" s="154">
        <v>485.82907104492199</v>
      </c>
      <c r="Q56" s="154">
        <v>434</v>
      </c>
    </row>
    <row r="57" spans="1:17" x14ac:dyDescent="0.2">
      <c r="A57" s="2" t="s">
        <v>76</v>
      </c>
      <c r="B57" s="151">
        <v>74</v>
      </c>
      <c r="C57" s="148">
        <v>0</v>
      </c>
      <c r="D57" s="148">
        <v>0.110975183546543</v>
      </c>
      <c r="E57" s="148">
        <v>0.17992152273654899</v>
      </c>
      <c r="F57" s="148">
        <v>0.24971410632133501</v>
      </c>
      <c r="G57" s="148">
        <v>0.243634313344955</v>
      </c>
      <c r="H57" s="148">
        <v>0.110604256391525</v>
      </c>
      <c r="I57" s="148">
        <v>3.4156065434217502E-2</v>
      </c>
      <c r="J57" s="148">
        <v>2.19609681516886E-2</v>
      </c>
      <c r="K57" s="148">
        <v>8.8488264009356499E-3</v>
      </c>
      <c r="L57" s="148">
        <v>2.62103155255318E-2</v>
      </c>
      <c r="M57" s="148">
        <v>1.3974445872008801E-2</v>
      </c>
      <c r="N57" s="148">
        <v>0</v>
      </c>
      <c r="O57" s="148">
        <v>0</v>
      </c>
      <c r="P57" s="154">
        <v>498.91375732421898</v>
      </c>
      <c r="Q57" s="154">
        <v>475</v>
      </c>
    </row>
    <row r="58" spans="1:17" x14ac:dyDescent="0.2">
      <c r="A58" s="2" t="s">
        <v>77</v>
      </c>
      <c r="B58" s="151">
        <v>77</v>
      </c>
      <c r="C58" s="148">
        <v>1.03454412892461E-2</v>
      </c>
      <c r="D58" s="148">
        <v>4.9064695835113498E-2</v>
      </c>
      <c r="E58" s="148">
        <v>0.32510960102081299</v>
      </c>
      <c r="F58" s="148">
        <v>0.19376042485237099</v>
      </c>
      <c r="G58" s="148">
        <v>0.22125354409217801</v>
      </c>
      <c r="H58" s="148">
        <v>9.6006996929645497E-2</v>
      </c>
      <c r="I58" s="148">
        <v>2.9449352994561199E-2</v>
      </c>
      <c r="J58" s="148">
        <v>2.3472679778933501E-2</v>
      </c>
      <c r="K58" s="148">
        <v>1.6991140320897099E-2</v>
      </c>
      <c r="L58" s="148">
        <v>8.14829021692276E-3</v>
      </c>
      <c r="M58" s="148">
        <v>1.5740564092993702E-2</v>
      </c>
      <c r="N58" s="148">
        <v>4.2263995856046703E-3</v>
      </c>
      <c r="O58" s="148">
        <v>6.4308862201869496E-3</v>
      </c>
      <c r="P58" s="154">
        <v>497.48822021484398</v>
      </c>
      <c r="Q58" s="154">
        <v>459</v>
      </c>
    </row>
    <row r="59" spans="1:17" x14ac:dyDescent="0.2">
      <c r="A59" s="2" t="s">
        <v>78</v>
      </c>
      <c r="B59" s="151">
        <v>55</v>
      </c>
      <c r="C59" s="148">
        <v>2.06268914043903E-2</v>
      </c>
      <c r="D59" s="148">
        <v>0.133422926068306</v>
      </c>
      <c r="E59" s="148">
        <v>0.1673743724823</v>
      </c>
      <c r="F59" s="148">
        <v>0.27000808715820301</v>
      </c>
      <c r="G59" s="148">
        <v>0.20486614108085599</v>
      </c>
      <c r="H59" s="148">
        <v>9.5474071800708799E-2</v>
      </c>
      <c r="I59" s="148">
        <v>8.3865672349929792E-3</v>
      </c>
      <c r="J59" s="148">
        <v>3.4153439104557003E-2</v>
      </c>
      <c r="K59" s="148">
        <v>0</v>
      </c>
      <c r="L59" s="148">
        <v>0</v>
      </c>
      <c r="M59" s="148">
        <v>3.6433476954698597E-2</v>
      </c>
      <c r="N59" s="148">
        <v>1.7951583489775699E-2</v>
      </c>
      <c r="O59" s="148">
        <v>1.1302440427243699E-2</v>
      </c>
      <c r="P59" s="154">
        <v>519.02630615234398</v>
      </c>
      <c r="Q59" s="154">
        <v>460</v>
      </c>
    </row>
    <row r="60" spans="1:17" x14ac:dyDescent="0.2">
      <c r="A60" s="2" t="s">
        <v>79</v>
      </c>
      <c r="B60" s="151">
        <v>37</v>
      </c>
      <c r="C60" s="148">
        <v>0</v>
      </c>
      <c r="D60" s="148">
        <v>3.9465110749006299E-2</v>
      </c>
      <c r="E60" s="148">
        <v>0.25748348236084001</v>
      </c>
      <c r="F60" s="148">
        <v>0.18573383986949901</v>
      </c>
      <c r="G60" s="148">
        <v>0.18435719609260601</v>
      </c>
      <c r="H60" s="148">
        <v>9.6469335258006994E-2</v>
      </c>
      <c r="I60" s="148">
        <v>9.1717451810836806E-2</v>
      </c>
      <c r="J60" s="148">
        <v>7.4382059276104001E-2</v>
      </c>
      <c r="K60" s="148">
        <v>1.8381047993898399E-2</v>
      </c>
      <c r="L60" s="148">
        <v>3.0850946903228801E-2</v>
      </c>
      <c r="M60" s="148">
        <v>2.1159525960683798E-2</v>
      </c>
      <c r="N60" s="148">
        <v>0</v>
      </c>
      <c r="O60" s="148">
        <v>0</v>
      </c>
      <c r="P60" s="154">
        <v>550.59210205078102</v>
      </c>
      <c r="Q60" s="154">
        <v>500</v>
      </c>
    </row>
    <row r="61" spans="1:17" x14ac:dyDescent="0.2">
      <c r="A61" s="2" t="s">
        <v>80</v>
      </c>
      <c r="B61" s="151">
        <v>14</v>
      </c>
      <c r="C61" s="148" t="s">
        <v>1</v>
      </c>
      <c r="D61" s="148" t="s">
        <v>1</v>
      </c>
      <c r="E61" s="148" t="s">
        <v>1</v>
      </c>
      <c r="F61" s="148" t="s">
        <v>1</v>
      </c>
      <c r="G61" s="148" t="s">
        <v>1</v>
      </c>
      <c r="H61" s="148" t="s">
        <v>1</v>
      </c>
      <c r="I61" s="148" t="s">
        <v>1</v>
      </c>
      <c r="J61" s="148" t="s">
        <v>1</v>
      </c>
      <c r="K61" s="148" t="s">
        <v>1</v>
      </c>
      <c r="L61" s="148" t="s">
        <v>1</v>
      </c>
      <c r="M61" s="148" t="s">
        <v>1</v>
      </c>
      <c r="N61" s="148" t="s">
        <v>1</v>
      </c>
      <c r="O61" s="148" t="s">
        <v>1</v>
      </c>
      <c r="P61" s="154" t="s">
        <v>1</v>
      </c>
      <c r="Q61" s="154" t="s">
        <v>1</v>
      </c>
    </row>
    <row r="62" spans="1:17" x14ac:dyDescent="0.2">
      <c r="A62" s="2" t="s">
        <v>81</v>
      </c>
      <c r="B62" s="151">
        <v>84</v>
      </c>
      <c r="C62" s="148">
        <v>3.9275556802749599E-2</v>
      </c>
      <c r="D62" s="148">
        <v>5.7283565402030903E-2</v>
      </c>
      <c r="E62" s="148">
        <v>0.32394024729728699</v>
      </c>
      <c r="F62" s="148">
        <v>0.18749429285526301</v>
      </c>
      <c r="G62" s="148">
        <v>0.15285798907279999</v>
      </c>
      <c r="H62" s="148">
        <v>9.7215563058853094E-2</v>
      </c>
      <c r="I62" s="148">
        <v>3.04374787956476E-2</v>
      </c>
      <c r="J62" s="148">
        <v>5.5560735054314102E-3</v>
      </c>
      <c r="K62" s="148">
        <v>1.8843686208128901E-2</v>
      </c>
      <c r="L62" s="148">
        <v>3.7709414958953899E-2</v>
      </c>
      <c r="M62" s="148">
        <v>3.0086359009146701E-2</v>
      </c>
      <c r="N62" s="148">
        <v>1.28279197961092E-2</v>
      </c>
      <c r="O62" s="148">
        <v>6.4718746580183497E-3</v>
      </c>
      <c r="P62" s="154">
        <v>524.93389892578102</v>
      </c>
      <c r="Q62" s="154">
        <v>440</v>
      </c>
    </row>
    <row r="63" spans="1:17" x14ac:dyDescent="0.2">
      <c r="A63" s="2" t="s">
        <v>82</v>
      </c>
      <c r="B63" s="151">
        <v>41</v>
      </c>
      <c r="C63" s="148">
        <v>0</v>
      </c>
      <c r="D63" s="148">
        <v>7.8060477972030598E-2</v>
      </c>
      <c r="E63" s="148">
        <v>0.16765762865543399</v>
      </c>
      <c r="F63" s="148">
        <v>0.27051267027854897</v>
      </c>
      <c r="G63" s="148">
        <v>0.207056313753128</v>
      </c>
      <c r="H63" s="148">
        <v>0.20895230770111101</v>
      </c>
      <c r="I63" s="148">
        <v>2.8594721108675E-2</v>
      </c>
      <c r="J63" s="148">
        <v>0</v>
      </c>
      <c r="K63" s="148">
        <v>0</v>
      </c>
      <c r="L63" s="148">
        <v>2.44735833257437E-2</v>
      </c>
      <c r="M63" s="148">
        <v>1.4692291617393501E-2</v>
      </c>
      <c r="N63" s="148">
        <v>0</v>
      </c>
      <c r="O63" s="148">
        <v>0</v>
      </c>
      <c r="P63" s="154">
        <v>508.13400268554699</v>
      </c>
      <c r="Q63" s="154">
        <v>480</v>
      </c>
    </row>
    <row r="64" spans="1:17" x14ac:dyDescent="0.2">
      <c r="A64" s="2" t="s">
        <v>83</v>
      </c>
      <c r="B64" s="151">
        <v>20</v>
      </c>
      <c r="C64" s="148" t="s">
        <v>1</v>
      </c>
      <c r="D64" s="148" t="s">
        <v>1</v>
      </c>
      <c r="E64" s="148" t="s">
        <v>1</v>
      </c>
      <c r="F64" s="148" t="s">
        <v>1</v>
      </c>
      <c r="G64" s="148" t="s">
        <v>1</v>
      </c>
      <c r="H64" s="148" t="s">
        <v>1</v>
      </c>
      <c r="I64" s="148" t="s">
        <v>1</v>
      </c>
      <c r="J64" s="148" t="s">
        <v>1</v>
      </c>
      <c r="K64" s="148" t="s">
        <v>1</v>
      </c>
      <c r="L64" s="148" t="s">
        <v>1</v>
      </c>
      <c r="M64" s="148" t="s">
        <v>1</v>
      </c>
      <c r="N64" s="148" t="s">
        <v>1</v>
      </c>
      <c r="O64" s="148" t="s">
        <v>1</v>
      </c>
      <c r="P64" s="154" t="s">
        <v>1</v>
      </c>
      <c r="Q64" s="154" t="s">
        <v>1</v>
      </c>
    </row>
    <row r="65" spans="1:17" x14ac:dyDescent="0.2">
      <c r="A65" s="2" t="s">
        <v>84</v>
      </c>
      <c r="B65" s="151">
        <v>35</v>
      </c>
      <c r="C65" s="148">
        <v>0</v>
      </c>
      <c r="D65" s="148">
        <v>9.3220822513103499E-2</v>
      </c>
      <c r="E65" s="148">
        <v>0.28804129362106301</v>
      </c>
      <c r="F65" s="148">
        <v>0.306605845689774</v>
      </c>
      <c r="G65" s="148">
        <v>4.3943323194980601E-2</v>
      </c>
      <c r="H65" s="148">
        <v>6.3587099313736004E-2</v>
      </c>
      <c r="I65" s="148">
        <v>4.4183183461427702E-2</v>
      </c>
      <c r="J65" s="148">
        <v>3.1449858099222197E-2</v>
      </c>
      <c r="K65" s="148">
        <v>6.3737638294696794E-2</v>
      </c>
      <c r="L65" s="148">
        <v>1.7683519050478901E-2</v>
      </c>
      <c r="M65" s="148">
        <v>2.5575729086995101E-2</v>
      </c>
      <c r="N65" s="148">
        <v>2.19716615974903E-2</v>
      </c>
      <c r="O65" s="148">
        <v>0</v>
      </c>
      <c r="P65" s="154">
        <v>541.25299072265602</v>
      </c>
      <c r="Q65" s="154">
        <v>450</v>
      </c>
    </row>
    <row r="66" spans="1:17" x14ac:dyDescent="0.2">
      <c r="A66" s="2" t="s">
        <v>85</v>
      </c>
      <c r="B66" s="151">
        <v>68</v>
      </c>
      <c r="C66" s="148">
        <v>1.81889869272709E-2</v>
      </c>
      <c r="D66" s="148">
        <v>5.8834556490182897E-2</v>
      </c>
      <c r="E66" s="148">
        <v>0.104820363223553</v>
      </c>
      <c r="F66" s="148">
        <v>0.27115607261657698</v>
      </c>
      <c r="G66" s="148">
        <v>0.11175656318664599</v>
      </c>
      <c r="H66" s="148">
        <v>0.148544311523438</v>
      </c>
      <c r="I66" s="148">
        <v>6.1686635017394999E-2</v>
      </c>
      <c r="J66" s="148">
        <v>0.14321918785572099</v>
      </c>
      <c r="K66" s="148">
        <v>1.20627861469984E-2</v>
      </c>
      <c r="L66" s="148">
        <v>4.1811324656009702E-2</v>
      </c>
      <c r="M66" s="148">
        <v>2.3840373381972299E-2</v>
      </c>
      <c r="N66" s="148">
        <v>0</v>
      </c>
      <c r="O66" s="148">
        <v>4.0788264013826804E-3</v>
      </c>
      <c r="P66" s="154">
        <v>592.38861083984398</v>
      </c>
      <c r="Q66" s="154">
        <v>516</v>
      </c>
    </row>
    <row r="67" spans="1:17" x14ac:dyDescent="0.2">
      <c r="A67" s="2" t="s">
        <v>86</v>
      </c>
      <c r="B67" s="151">
        <v>83</v>
      </c>
      <c r="C67" s="148">
        <v>0</v>
      </c>
      <c r="D67" s="148">
        <v>5.6253246963024098E-2</v>
      </c>
      <c r="E67" s="148">
        <v>9.5896720886230497E-2</v>
      </c>
      <c r="F67" s="148">
        <v>0.15053538978099801</v>
      </c>
      <c r="G67" s="148">
        <v>0.28370279073715199</v>
      </c>
      <c r="H67" s="148">
        <v>0.16262909770011899</v>
      </c>
      <c r="I67" s="148">
        <v>8.1132374703884097E-2</v>
      </c>
      <c r="J67" s="148">
        <v>7.1652121841907501E-2</v>
      </c>
      <c r="K67" s="148">
        <v>3.3174462616443599E-2</v>
      </c>
      <c r="L67" s="148">
        <v>3.5383418202400201E-2</v>
      </c>
      <c r="M67" s="148">
        <v>2.5165485218167302E-2</v>
      </c>
      <c r="N67" s="148">
        <v>4.4748997315764401E-3</v>
      </c>
      <c r="O67" s="148">
        <v>0</v>
      </c>
      <c r="P67" s="154">
        <v>591.27166748046898</v>
      </c>
      <c r="Q67" s="154">
        <v>549</v>
      </c>
    </row>
    <row r="68" spans="1:17" x14ac:dyDescent="0.2">
      <c r="A68" s="2" t="s">
        <v>87</v>
      </c>
      <c r="B68" s="151">
        <v>68</v>
      </c>
      <c r="C68" s="148">
        <v>0</v>
      </c>
      <c r="D68" s="148">
        <v>7.3768168687820407E-2</v>
      </c>
      <c r="E68" s="148">
        <v>0.383711278438568</v>
      </c>
      <c r="F68" s="148">
        <v>0.154950991272926</v>
      </c>
      <c r="G68" s="148">
        <v>0.27690470218658397</v>
      </c>
      <c r="H68" s="148">
        <v>1.7197769135236698E-2</v>
      </c>
      <c r="I68" s="148">
        <v>5.9822974726557697E-3</v>
      </c>
      <c r="J68" s="148">
        <v>9.6047511324286496E-3</v>
      </c>
      <c r="K68" s="148">
        <v>1.7953081056475601E-2</v>
      </c>
      <c r="L68" s="148">
        <v>9.7929611802101101E-3</v>
      </c>
      <c r="M68" s="148">
        <v>5.01339994370937E-2</v>
      </c>
      <c r="N68" s="148">
        <v>0</v>
      </c>
      <c r="O68" s="148">
        <v>0</v>
      </c>
      <c r="P68" s="154">
        <v>484.26083374023398</v>
      </c>
      <c r="Q68" s="154">
        <v>420</v>
      </c>
    </row>
    <row r="69" spans="1:17" x14ac:dyDescent="0.2">
      <c r="A69" s="2" t="s">
        <v>88</v>
      </c>
      <c r="B69" s="151">
        <v>79</v>
      </c>
      <c r="C69" s="148">
        <v>0</v>
      </c>
      <c r="D69" s="148">
        <v>4.91444580256939E-2</v>
      </c>
      <c r="E69" s="148">
        <v>0.274552702903748</v>
      </c>
      <c r="F69" s="148">
        <v>0.30804529786109902</v>
      </c>
      <c r="G69" s="148">
        <v>0.103054843842983</v>
      </c>
      <c r="H69" s="148">
        <v>7.2207763791084303E-2</v>
      </c>
      <c r="I69" s="148">
        <v>3.4136269241571399E-2</v>
      </c>
      <c r="J69" s="148">
        <v>4.68094125390053E-2</v>
      </c>
      <c r="K69" s="148">
        <v>5.9985250234603903E-2</v>
      </c>
      <c r="L69" s="148">
        <v>3.32944020628929E-2</v>
      </c>
      <c r="M69" s="148">
        <v>1.8769597634673101E-2</v>
      </c>
      <c r="N69" s="148">
        <v>0</v>
      </c>
      <c r="O69" s="148">
        <v>0</v>
      </c>
      <c r="P69" s="154">
        <v>524.71771240234398</v>
      </c>
      <c r="Q69" s="154">
        <v>449</v>
      </c>
    </row>
    <row r="70" spans="1:17" x14ac:dyDescent="0.2">
      <c r="A70" s="2" t="s">
        <v>89</v>
      </c>
      <c r="B70" s="151">
        <v>25</v>
      </c>
      <c r="C70" s="148" t="s">
        <v>1</v>
      </c>
      <c r="D70" s="148" t="s">
        <v>1</v>
      </c>
      <c r="E70" s="148" t="s">
        <v>1</v>
      </c>
      <c r="F70" s="148" t="s">
        <v>1</v>
      </c>
      <c r="G70" s="148" t="s">
        <v>1</v>
      </c>
      <c r="H70" s="148" t="s">
        <v>1</v>
      </c>
      <c r="I70" s="148" t="s">
        <v>1</v>
      </c>
      <c r="J70" s="148" t="s">
        <v>1</v>
      </c>
      <c r="K70" s="148" t="s">
        <v>1</v>
      </c>
      <c r="L70" s="148" t="s">
        <v>1</v>
      </c>
      <c r="M70" s="148" t="s">
        <v>1</v>
      </c>
      <c r="N70" s="148" t="s">
        <v>1</v>
      </c>
      <c r="O70" s="148" t="s">
        <v>1</v>
      </c>
      <c r="P70" s="154" t="s">
        <v>1</v>
      </c>
      <c r="Q70" s="154" t="s">
        <v>1</v>
      </c>
    </row>
    <row r="71" spans="1:17" x14ac:dyDescent="0.2">
      <c r="A71" s="3" t="s">
        <v>90</v>
      </c>
      <c r="B71" s="152">
        <v>26</v>
      </c>
      <c r="C71" s="149" t="s">
        <v>1</v>
      </c>
      <c r="D71" s="149" t="s">
        <v>1</v>
      </c>
      <c r="E71" s="149" t="s">
        <v>1</v>
      </c>
      <c r="F71" s="149" t="s">
        <v>1</v>
      </c>
      <c r="G71" s="149" t="s">
        <v>1</v>
      </c>
      <c r="H71" s="149" t="s">
        <v>1</v>
      </c>
      <c r="I71" s="149" t="s">
        <v>1</v>
      </c>
      <c r="J71" s="149" t="s">
        <v>1</v>
      </c>
      <c r="K71" s="149" t="s">
        <v>1</v>
      </c>
      <c r="L71" s="149" t="s">
        <v>1</v>
      </c>
      <c r="M71" s="149" t="s">
        <v>1</v>
      </c>
      <c r="N71" s="149" t="s">
        <v>1</v>
      </c>
      <c r="O71" s="149" t="s">
        <v>1</v>
      </c>
      <c r="P71" s="155" t="s">
        <v>1</v>
      </c>
      <c r="Q71" s="155" t="s">
        <v>1</v>
      </c>
    </row>
    <row r="73" spans="1:17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5" width="12.77734375" bestFit="1" customWidth="1"/>
  </cols>
  <sheetData>
    <row r="1" spans="1:15" x14ac:dyDescent="0.2">
      <c r="A1" s="16" t="str">
        <f>HYPERLINK("#'Inhalt'!A1", "Inhalt")</f>
        <v>Inhalt</v>
      </c>
    </row>
    <row r="3" spans="1:15" x14ac:dyDescent="0.2">
      <c r="A3" s="1" t="s">
        <v>153</v>
      </c>
    </row>
    <row r="4" spans="1:15" x14ac:dyDescent="0.2">
      <c r="A4" t="s">
        <v>23</v>
      </c>
    </row>
    <row r="5" spans="1:15" x14ac:dyDescent="0.2">
      <c r="A5" s="4" t="s">
        <v>24</v>
      </c>
      <c r="B5" s="4" t="s">
        <v>4</v>
      </c>
      <c r="C5" s="4" t="s">
        <v>154</v>
      </c>
      <c r="D5" s="4" t="s">
        <v>155</v>
      </c>
      <c r="E5" s="4" t="s">
        <v>156</v>
      </c>
      <c r="F5" s="4" t="s">
        <v>157</v>
      </c>
      <c r="G5" s="4" t="s">
        <v>158</v>
      </c>
      <c r="H5" s="4" t="s">
        <v>159</v>
      </c>
      <c r="I5" s="4" t="s">
        <v>160</v>
      </c>
      <c r="J5" s="4" t="s">
        <v>161</v>
      </c>
      <c r="K5" s="4" t="s">
        <v>162</v>
      </c>
      <c r="L5" s="4" t="s">
        <v>163</v>
      </c>
      <c r="M5" s="4" t="s">
        <v>164</v>
      </c>
      <c r="N5" s="4" t="s">
        <v>25</v>
      </c>
      <c r="O5" s="4" t="s">
        <v>111</v>
      </c>
    </row>
    <row r="6" spans="1:15" x14ac:dyDescent="0.2">
      <c r="A6" s="5" t="s">
        <v>26</v>
      </c>
      <c r="B6" s="159" t="s">
        <v>1</v>
      </c>
      <c r="C6" s="156" t="s">
        <v>1</v>
      </c>
      <c r="D6" s="156" t="s">
        <v>1</v>
      </c>
      <c r="E6" s="156" t="s">
        <v>1</v>
      </c>
      <c r="F6" s="156" t="s">
        <v>1</v>
      </c>
      <c r="G6" s="156" t="s">
        <v>1</v>
      </c>
      <c r="H6" s="156" t="s">
        <v>1</v>
      </c>
      <c r="I6" s="156" t="s">
        <v>1</v>
      </c>
      <c r="J6" s="156" t="s">
        <v>1</v>
      </c>
      <c r="K6" s="156" t="s">
        <v>1</v>
      </c>
      <c r="L6" s="156" t="s">
        <v>1</v>
      </c>
      <c r="M6" s="156" t="s">
        <v>1</v>
      </c>
      <c r="N6" s="162" t="s">
        <v>1</v>
      </c>
      <c r="O6" s="162" t="s">
        <v>1</v>
      </c>
    </row>
    <row r="7" spans="1:15" x14ac:dyDescent="0.2">
      <c r="A7" s="2" t="s">
        <v>26</v>
      </c>
      <c r="B7" s="160">
        <v>4168</v>
      </c>
      <c r="C7" s="157">
        <v>9.4869377790018905E-4</v>
      </c>
      <c r="D7" s="157">
        <v>4.2923901230096803E-2</v>
      </c>
      <c r="E7" s="157">
        <v>0.17428617179393799</v>
      </c>
      <c r="F7" s="157">
        <v>0.22087427973747301</v>
      </c>
      <c r="G7" s="157">
        <v>0.17535273730754899</v>
      </c>
      <c r="H7" s="157">
        <v>0.14452521502971599</v>
      </c>
      <c r="I7" s="157">
        <v>8.3186700940132099E-2</v>
      </c>
      <c r="J7" s="157">
        <v>6.5300405025482205E-2</v>
      </c>
      <c r="K7" s="157">
        <v>3.5795189440250397E-2</v>
      </c>
      <c r="L7" s="157">
        <v>4.6300165355205501E-2</v>
      </c>
      <c r="M7" s="157">
        <v>1.0506539605557899E-2</v>
      </c>
      <c r="N7" s="163">
        <v>7.7558884620666504</v>
      </c>
      <c r="O7" s="163">
        <v>7.3170733451843297</v>
      </c>
    </row>
    <row r="8" spans="1:15" x14ac:dyDescent="0.2">
      <c r="A8" s="5" t="s">
        <v>27</v>
      </c>
      <c r="B8" s="159" t="s">
        <v>1</v>
      </c>
      <c r="C8" s="156" t="s">
        <v>1</v>
      </c>
      <c r="D8" s="156" t="s">
        <v>1</v>
      </c>
      <c r="E8" s="156" t="s">
        <v>1</v>
      </c>
      <c r="F8" s="156" t="s">
        <v>1</v>
      </c>
      <c r="G8" s="156" t="s">
        <v>1</v>
      </c>
      <c r="H8" s="156" t="s">
        <v>1</v>
      </c>
      <c r="I8" s="156" t="s">
        <v>1</v>
      </c>
      <c r="J8" s="156" t="s">
        <v>1</v>
      </c>
      <c r="K8" s="156" t="s">
        <v>1</v>
      </c>
      <c r="L8" s="156" t="s">
        <v>1</v>
      </c>
      <c r="M8" s="156" t="s">
        <v>1</v>
      </c>
      <c r="N8" s="162" t="s">
        <v>1</v>
      </c>
      <c r="O8" s="162" t="s">
        <v>1</v>
      </c>
    </row>
    <row r="9" spans="1:15" x14ac:dyDescent="0.2">
      <c r="A9" s="2" t="s">
        <v>28</v>
      </c>
      <c r="B9" s="160">
        <v>87</v>
      </c>
      <c r="C9" s="157">
        <v>0</v>
      </c>
      <c r="D9" s="157">
        <v>0</v>
      </c>
      <c r="E9" s="157">
        <v>0</v>
      </c>
      <c r="F9" s="157">
        <v>7.9491868615150493E-2</v>
      </c>
      <c r="G9" s="157">
        <v>0.19041609764099099</v>
      </c>
      <c r="H9" s="157">
        <v>0.13820953667163799</v>
      </c>
      <c r="I9" s="157">
        <v>0.200393706560135</v>
      </c>
      <c r="J9" s="157">
        <v>4.4496074318885803E-2</v>
      </c>
      <c r="K9" s="157">
        <v>5.6796658784151098E-2</v>
      </c>
      <c r="L9" s="157">
        <v>0.24987426400184601</v>
      </c>
      <c r="M9" s="157">
        <v>4.03217971324921E-2</v>
      </c>
      <c r="N9" s="163">
        <v>10.129214286804199</v>
      </c>
      <c r="O9" s="163">
        <v>9.2233009338378906</v>
      </c>
    </row>
    <row r="10" spans="1:15" x14ac:dyDescent="0.2">
      <c r="A10" s="2" t="s">
        <v>29</v>
      </c>
      <c r="B10" s="160">
        <v>77</v>
      </c>
      <c r="C10" s="157">
        <v>0</v>
      </c>
      <c r="D10" s="157">
        <v>2.8017500415444398E-2</v>
      </c>
      <c r="E10" s="157">
        <v>0</v>
      </c>
      <c r="F10" s="157">
        <v>0.153207331895828</v>
      </c>
      <c r="G10" s="157">
        <v>0.18462112545967099</v>
      </c>
      <c r="H10" s="157">
        <v>0.10621862858533899</v>
      </c>
      <c r="I10" s="157">
        <v>0.107580356299877</v>
      </c>
      <c r="J10" s="157">
        <v>9.5098532736301394E-2</v>
      </c>
      <c r="K10" s="157">
        <v>0.111904188990593</v>
      </c>
      <c r="L10" s="157">
        <v>0.19847223162651101</v>
      </c>
      <c r="M10" s="157">
        <v>1.4880105853080699E-2</v>
      </c>
      <c r="N10" s="163">
        <v>9.5082530975341797</v>
      </c>
      <c r="O10" s="163">
        <v>9.0909090042114293</v>
      </c>
    </row>
    <row r="11" spans="1:15" x14ac:dyDescent="0.2">
      <c r="A11" s="2" t="s">
        <v>30</v>
      </c>
      <c r="B11" s="160">
        <v>101</v>
      </c>
      <c r="C11" s="157">
        <v>0</v>
      </c>
      <c r="D11" s="157">
        <v>1.7727002501487701E-2</v>
      </c>
      <c r="E11" s="157">
        <v>0.142872855067253</v>
      </c>
      <c r="F11" s="157">
        <v>0.189891576766968</v>
      </c>
      <c r="G11" s="157">
        <v>0.14898289740085599</v>
      </c>
      <c r="H11" s="157">
        <v>0.119930647313595</v>
      </c>
      <c r="I11" s="157">
        <v>7.6035380363464397E-2</v>
      </c>
      <c r="J11" s="157">
        <v>7.5703226029872894E-2</v>
      </c>
      <c r="K11" s="157">
        <v>5.2740521728992497E-2</v>
      </c>
      <c r="L11" s="157">
        <v>0.143904224038124</v>
      </c>
      <c r="M11" s="157">
        <v>3.2211668789386701E-2</v>
      </c>
      <c r="N11" s="163">
        <v>8.7597932815551793</v>
      </c>
      <c r="O11" s="163">
        <v>8.0405406951904297</v>
      </c>
    </row>
    <row r="12" spans="1:15" x14ac:dyDescent="0.2">
      <c r="A12" s="2" t="s">
        <v>31</v>
      </c>
      <c r="B12" s="160">
        <v>90</v>
      </c>
      <c r="C12" s="157">
        <v>0</v>
      </c>
      <c r="D12" s="157">
        <v>0</v>
      </c>
      <c r="E12" s="157">
        <v>6.2283981591463103E-2</v>
      </c>
      <c r="F12" s="157">
        <v>0.123601838946342</v>
      </c>
      <c r="G12" s="157">
        <v>0.18502570688724501</v>
      </c>
      <c r="H12" s="157">
        <v>0.20831063389778101</v>
      </c>
      <c r="I12" s="157">
        <v>0.131586849689484</v>
      </c>
      <c r="J12" s="157">
        <v>0.15998867154121399</v>
      </c>
      <c r="K12" s="157">
        <v>4.6314973384141901E-2</v>
      </c>
      <c r="L12" s="157">
        <v>6.6547043621540097E-2</v>
      </c>
      <c r="M12" s="157">
        <v>1.63403004407883E-2</v>
      </c>
      <c r="N12" s="163">
        <v>8.86706638336182</v>
      </c>
      <c r="O12" s="163">
        <v>8.5555553436279297</v>
      </c>
    </row>
    <row r="13" spans="1:15" x14ac:dyDescent="0.2">
      <c r="A13" s="2" t="s">
        <v>32</v>
      </c>
      <c r="B13" s="160">
        <v>86</v>
      </c>
      <c r="C13" s="157">
        <v>0</v>
      </c>
      <c r="D13" s="157">
        <v>2.7857393026351901E-2</v>
      </c>
      <c r="E13" s="157">
        <v>0.143673241138458</v>
      </c>
      <c r="F13" s="157">
        <v>9.9505111575126606E-2</v>
      </c>
      <c r="G13" s="157">
        <v>0.103112652897835</v>
      </c>
      <c r="H13" s="157">
        <v>0.19816154241561901</v>
      </c>
      <c r="I13" s="157">
        <v>0.165424004197121</v>
      </c>
      <c r="J13" s="157">
        <v>8.0467097461223602E-2</v>
      </c>
      <c r="K13" s="157">
        <v>5.55735789239407E-2</v>
      </c>
      <c r="L13" s="157">
        <v>0.109059043228626</v>
      </c>
      <c r="M13" s="157">
        <v>1.7166327685117701E-2</v>
      </c>
      <c r="N13" s="163">
        <v>8.7955722808837908</v>
      </c>
      <c r="O13" s="163">
        <v>8.5820894241333008</v>
      </c>
    </row>
    <row r="14" spans="1:15" x14ac:dyDescent="0.2">
      <c r="A14" s="2" t="s">
        <v>33</v>
      </c>
      <c r="B14" s="160">
        <v>75</v>
      </c>
      <c r="C14" s="157">
        <v>0</v>
      </c>
      <c r="D14" s="157">
        <v>0</v>
      </c>
      <c r="E14" s="157">
        <v>7.3868818581104306E-2</v>
      </c>
      <c r="F14" s="157">
        <v>0.12419005483388899</v>
      </c>
      <c r="G14" s="157">
        <v>0.19531337916850999</v>
      </c>
      <c r="H14" s="157">
        <v>0.19303669035434701</v>
      </c>
      <c r="I14" s="157">
        <v>0.124786958098412</v>
      </c>
      <c r="J14" s="157">
        <v>0.115690797567368</v>
      </c>
      <c r="K14" s="157">
        <v>9.6524387598037706E-2</v>
      </c>
      <c r="L14" s="157">
        <v>6.7560017108917195E-2</v>
      </c>
      <c r="M14" s="157">
        <v>9.0288892388343794E-3</v>
      </c>
      <c r="N14" s="163">
        <v>8.7433214187622106</v>
      </c>
      <c r="O14" s="163">
        <v>8.5151519775390607</v>
      </c>
    </row>
    <row r="15" spans="1:15" x14ac:dyDescent="0.2">
      <c r="A15" s="2" t="s">
        <v>34</v>
      </c>
      <c r="B15" s="160">
        <v>71</v>
      </c>
      <c r="C15" s="157">
        <v>0</v>
      </c>
      <c r="D15" s="157">
        <v>5.2994687110185602E-2</v>
      </c>
      <c r="E15" s="157">
        <v>4.4314924627542503E-2</v>
      </c>
      <c r="F15" s="157">
        <v>0.102794334292412</v>
      </c>
      <c r="G15" s="157">
        <v>0.26734322309494002</v>
      </c>
      <c r="H15" s="157">
        <v>0.170286014676094</v>
      </c>
      <c r="I15" s="157">
        <v>7.0057950913906097E-2</v>
      </c>
      <c r="J15" s="157">
        <v>0.116775833070278</v>
      </c>
      <c r="K15" s="157">
        <v>0.15043169260024999</v>
      </c>
      <c r="L15" s="157">
        <v>2.50013340264559E-2</v>
      </c>
      <c r="M15" s="157">
        <v>0</v>
      </c>
      <c r="N15" s="163">
        <v>8.47747898101807</v>
      </c>
      <c r="O15" s="163">
        <v>8.1730766296386701</v>
      </c>
    </row>
    <row r="16" spans="1:15" x14ac:dyDescent="0.2">
      <c r="A16" s="2" t="s">
        <v>35</v>
      </c>
      <c r="B16" s="160">
        <v>71</v>
      </c>
      <c r="C16" s="157">
        <v>3.6033995449542999E-2</v>
      </c>
      <c r="D16" s="157">
        <v>2.7333570644259501E-2</v>
      </c>
      <c r="E16" s="157">
        <v>0.11276262253522901</v>
      </c>
      <c r="F16" s="157">
        <v>0.32757520675659202</v>
      </c>
      <c r="G16" s="157">
        <v>0.18154227733612099</v>
      </c>
      <c r="H16" s="157">
        <v>0.232811704277992</v>
      </c>
      <c r="I16" s="157">
        <v>4.3216735124587999E-2</v>
      </c>
      <c r="J16" s="157">
        <v>1.56350545585155E-2</v>
      </c>
      <c r="K16" s="157">
        <v>1.7408717423677399E-2</v>
      </c>
      <c r="L16" s="157">
        <v>5.6801154278218703E-3</v>
      </c>
      <c r="M16" s="157">
        <v>0</v>
      </c>
      <c r="N16" s="163">
        <v>7.0939369201660201</v>
      </c>
      <c r="O16" s="163">
        <v>6.859375</v>
      </c>
    </row>
    <row r="17" spans="1:15" x14ac:dyDescent="0.2">
      <c r="A17" s="2" t="s">
        <v>36</v>
      </c>
      <c r="B17" s="160">
        <v>46</v>
      </c>
      <c r="C17" s="157">
        <v>0</v>
      </c>
      <c r="D17" s="157">
        <v>0.16546453535556799</v>
      </c>
      <c r="E17" s="157">
        <v>0.40893375873565702</v>
      </c>
      <c r="F17" s="157">
        <v>8.7763898074626895E-2</v>
      </c>
      <c r="G17" s="157">
        <v>0</v>
      </c>
      <c r="H17" s="157">
        <v>0.19415538012981401</v>
      </c>
      <c r="I17" s="157">
        <v>0.137952566146851</v>
      </c>
      <c r="J17" s="157">
        <v>5.7298596948385204E-3</v>
      </c>
      <c r="K17" s="157">
        <v>0</v>
      </c>
      <c r="L17" s="157">
        <v>0</v>
      </c>
      <c r="M17" s="157">
        <v>0</v>
      </c>
      <c r="N17" s="163">
        <v>6.5488781929016104</v>
      </c>
      <c r="O17" s="163">
        <v>5.7627120018005398</v>
      </c>
    </row>
    <row r="18" spans="1:15" x14ac:dyDescent="0.2">
      <c r="A18" s="2" t="s">
        <v>37</v>
      </c>
      <c r="B18" s="160">
        <v>46</v>
      </c>
      <c r="C18" s="157">
        <v>0</v>
      </c>
      <c r="D18" s="157">
        <v>7.8875549137592302E-2</v>
      </c>
      <c r="E18" s="157">
        <v>0.17663767933845501</v>
      </c>
      <c r="F18" s="157">
        <v>0.19814479351043701</v>
      </c>
      <c r="G18" s="157">
        <v>0.21558704972267201</v>
      </c>
      <c r="H18" s="157">
        <v>0.12835980951786</v>
      </c>
      <c r="I18" s="157">
        <v>0.113233856856823</v>
      </c>
      <c r="J18" s="157">
        <v>2.64936499297619E-2</v>
      </c>
      <c r="K18" s="157">
        <v>0</v>
      </c>
      <c r="L18" s="157">
        <v>6.2667608261108398E-2</v>
      </c>
      <c r="M18" s="157">
        <v>0</v>
      </c>
      <c r="N18" s="163">
        <v>7.4658446311950701</v>
      </c>
      <c r="O18" s="163">
        <v>7.0454545021057102</v>
      </c>
    </row>
    <row r="19" spans="1:15" x14ac:dyDescent="0.2">
      <c r="A19" s="2" t="s">
        <v>38</v>
      </c>
      <c r="B19" s="160">
        <v>52</v>
      </c>
      <c r="C19" s="157">
        <v>0</v>
      </c>
      <c r="D19" s="157">
        <v>8.34778621792793E-2</v>
      </c>
      <c r="E19" s="157">
        <v>0.20846599340438801</v>
      </c>
      <c r="F19" s="157">
        <v>0.267177224159241</v>
      </c>
      <c r="G19" s="157">
        <v>7.5731679797172505E-2</v>
      </c>
      <c r="H19" s="157">
        <v>4.0682282298803302E-2</v>
      </c>
      <c r="I19" s="157">
        <v>0.193275451660156</v>
      </c>
      <c r="J19" s="157">
        <v>4.8340097069740302E-2</v>
      </c>
      <c r="K19" s="157">
        <v>8.2849413156509399E-2</v>
      </c>
      <c r="L19" s="157">
        <v>0</v>
      </c>
      <c r="M19" s="157">
        <v>0</v>
      </c>
      <c r="N19" s="163">
        <v>7.3636927604675302</v>
      </c>
      <c r="O19" s="163">
        <v>6.6666665077209499</v>
      </c>
    </row>
    <row r="20" spans="1:15" x14ac:dyDescent="0.2">
      <c r="A20" s="2" t="s">
        <v>39</v>
      </c>
      <c r="B20" s="160">
        <v>36</v>
      </c>
      <c r="C20" s="157">
        <v>0</v>
      </c>
      <c r="D20" s="157">
        <v>0.137814685702324</v>
      </c>
      <c r="E20" s="157">
        <v>0.13950507342815399</v>
      </c>
      <c r="F20" s="157">
        <v>0.14350782334804499</v>
      </c>
      <c r="G20" s="157">
        <v>0.31180247664451599</v>
      </c>
      <c r="H20" s="157">
        <v>2.4944134056568101E-2</v>
      </c>
      <c r="I20" s="157">
        <v>7.9442448914051098E-2</v>
      </c>
      <c r="J20" s="157">
        <v>7.2731927037239102E-2</v>
      </c>
      <c r="K20" s="157">
        <v>9.0251415967941298E-2</v>
      </c>
      <c r="L20" s="157">
        <v>0</v>
      </c>
      <c r="M20" s="157">
        <v>0</v>
      </c>
      <c r="N20" s="163">
        <v>7.3787384033203098</v>
      </c>
      <c r="O20" s="163">
        <v>7.1428570747375497</v>
      </c>
    </row>
    <row r="21" spans="1:15" x14ac:dyDescent="0.2">
      <c r="A21" s="2" t="s">
        <v>40</v>
      </c>
      <c r="B21" s="160">
        <v>6</v>
      </c>
      <c r="C21" s="157" t="s">
        <v>1</v>
      </c>
      <c r="D21" s="157" t="s">
        <v>1</v>
      </c>
      <c r="E21" s="157" t="s">
        <v>1</v>
      </c>
      <c r="F21" s="157" t="s">
        <v>1</v>
      </c>
      <c r="G21" s="157" t="s">
        <v>1</v>
      </c>
      <c r="H21" s="157" t="s">
        <v>1</v>
      </c>
      <c r="I21" s="157" t="s">
        <v>1</v>
      </c>
      <c r="J21" s="157" t="s">
        <v>1</v>
      </c>
      <c r="K21" s="157" t="s">
        <v>1</v>
      </c>
      <c r="L21" s="157" t="s">
        <v>1</v>
      </c>
      <c r="M21" s="157" t="s">
        <v>1</v>
      </c>
      <c r="N21" s="163" t="s">
        <v>1</v>
      </c>
      <c r="O21" s="163" t="s">
        <v>1</v>
      </c>
    </row>
    <row r="22" spans="1:15" x14ac:dyDescent="0.2">
      <c r="A22" s="2" t="s">
        <v>41</v>
      </c>
      <c r="B22" s="160">
        <v>89</v>
      </c>
      <c r="C22" s="157">
        <v>0</v>
      </c>
      <c r="D22" s="157">
        <v>5.2577439695596702E-2</v>
      </c>
      <c r="E22" s="157">
        <v>0.11854257434606599</v>
      </c>
      <c r="F22" s="157">
        <v>0.30683997273445102</v>
      </c>
      <c r="G22" s="157">
        <v>0.17074258625507399</v>
      </c>
      <c r="H22" s="157">
        <v>0.145757541060448</v>
      </c>
      <c r="I22" s="157">
        <v>2.9991639778018001E-2</v>
      </c>
      <c r="J22" s="157">
        <v>6.6364035010337802E-2</v>
      </c>
      <c r="K22" s="157">
        <v>5.2505563944578199E-2</v>
      </c>
      <c r="L22" s="157">
        <v>2.29149479418993E-2</v>
      </c>
      <c r="M22" s="157">
        <v>3.3763676881790203E-2</v>
      </c>
      <c r="N22" s="163">
        <v>7.85849952697754</v>
      </c>
      <c r="O22" s="163">
        <v>7.1875</v>
      </c>
    </row>
    <row r="23" spans="1:15" x14ac:dyDescent="0.2">
      <c r="A23" s="2" t="s">
        <v>42</v>
      </c>
      <c r="B23" s="160">
        <v>79</v>
      </c>
      <c r="C23" s="157">
        <v>0</v>
      </c>
      <c r="D23" s="157">
        <v>0.118190795183182</v>
      </c>
      <c r="E23" s="157">
        <v>0.106246255338192</v>
      </c>
      <c r="F23" s="157">
        <v>0.17730976641178101</v>
      </c>
      <c r="G23" s="157">
        <v>0.15263070166111001</v>
      </c>
      <c r="H23" s="157">
        <v>0.21980546414852101</v>
      </c>
      <c r="I23" s="157">
        <v>4.9613006412982899E-2</v>
      </c>
      <c r="J23" s="157">
        <v>0.116888202726841</v>
      </c>
      <c r="K23" s="157">
        <v>0</v>
      </c>
      <c r="L23" s="157">
        <v>5.9315804392099401E-2</v>
      </c>
      <c r="M23" s="157">
        <v>0</v>
      </c>
      <c r="N23" s="163">
        <v>7.7756233215331996</v>
      </c>
      <c r="O23" s="163">
        <v>7.6923074722290004</v>
      </c>
    </row>
    <row r="24" spans="1:15" x14ac:dyDescent="0.2">
      <c r="A24" s="2" t="s">
        <v>43</v>
      </c>
      <c r="B24" s="160">
        <v>86</v>
      </c>
      <c r="C24" s="157">
        <v>0</v>
      </c>
      <c r="D24" s="157">
        <v>3.81580479443073E-2</v>
      </c>
      <c r="E24" s="157">
        <v>0.137558698654175</v>
      </c>
      <c r="F24" s="157">
        <v>0.308108359575272</v>
      </c>
      <c r="G24" s="157">
        <v>0.124292075634003</v>
      </c>
      <c r="H24" s="157">
        <v>0.20412622392177601</v>
      </c>
      <c r="I24" s="157">
        <v>6.8695679306983906E-2</v>
      </c>
      <c r="J24" s="157">
        <v>9.7537664696574194E-3</v>
      </c>
      <c r="K24" s="157">
        <v>1.3369064778089501E-2</v>
      </c>
      <c r="L24" s="157">
        <v>6.9442845880985302E-2</v>
      </c>
      <c r="M24" s="157">
        <v>2.6495233178138702E-2</v>
      </c>
      <c r="N24" s="163">
        <v>7.7100977897643999</v>
      </c>
      <c r="O24" s="163">
        <v>7.1134018898010298</v>
      </c>
    </row>
    <row r="25" spans="1:15" x14ac:dyDescent="0.2">
      <c r="A25" s="2" t="s">
        <v>44</v>
      </c>
      <c r="B25" s="160">
        <v>69</v>
      </c>
      <c r="C25" s="157">
        <v>0</v>
      </c>
      <c r="D25" s="157">
        <v>1.7972432076931E-2</v>
      </c>
      <c r="E25" s="157">
        <v>0.113838121294975</v>
      </c>
      <c r="F25" s="157">
        <v>0.34060662984848</v>
      </c>
      <c r="G25" s="157">
        <v>0.17115423083305401</v>
      </c>
      <c r="H25" s="157">
        <v>0.11675978451967201</v>
      </c>
      <c r="I25" s="157">
        <v>9.2140898108482402E-2</v>
      </c>
      <c r="J25" s="157">
        <v>0.110587008297443</v>
      </c>
      <c r="K25" s="157">
        <v>2.25664041936398E-2</v>
      </c>
      <c r="L25" s="157">
        <v>1.43744740635157E-2</v>
      </c>
      <c r="M25" s="157">
        <v>0</v>
      </c>
      <c r="N25" s="163">
        <v>7.5797634124755904</v>
      </c>
      <c r="O25" s="163">
        <v>7.1111111640930202</v>
      </c>
    </row>
    <row r="26" spans="1:15" x14ac:dyDescent="0.2">
      <c r="A26" s="2" t="s">
        <v>45</v>
      </c>
      <c r="B26" s="160">
        <v>57</v>
      </c>
      <c r="C26" s="157">
        <v>1.91379319876432E-2</v>
      </c>
      <c r="D26" s="157">
        <v>0.11165688931942</v>
      </c>
      <c r="E26" s="157">
        <v>0.35497844219207803</v>
      </c>
      <c r="F26" s="157">
        <v>0.16990087926387801</v>
      </c>
      <c r="G26" s="157">
        <v>0.12588460743427299</v>
      </c>
      <c r="H26" s="157">
        <v>7.7318198978900896E-2</v>
      </c>
      <c r="I26" s="157">
        <v>3.1764414161443703E-2</v>
      </c>
      <c r="J26" s="157">
        <v>0</v>
      </c>
      <c r="K26" s="157">
        <v>6.6547371447086306E-2</v>
      </c>
      <c r="L26" s="157">
        <v>0</v>
      </c>
      <c r="M26" s="157">
        <v>4.2811263352632502E-2</v>
      </c>
      <c r="N26" s="163">
        <v>6.8742227554321298</v>
      </c>
      <c r="O26" s="163">
        <v>6.0178570747375497</v>
      </c>
    </row>
    <row r="27" spans="1:15" x14ac:dyDescent="0.2">
      <c r="A27" s="2" t="s">
        <v>46</v>
      </c>
      <c r="B27" s="160">
        <v>36</v>
      </c>
      <c r="C27" s="157">
        <v>0</v>
      </c>
      <c r="D27" s="157">
        <v>1.03225409984589E-2</v>
      </c>
      <c r="E27" s="157">
        <v>0.18602661788463601</v>
      </c>
      <c r="F27" s="157">
        <v>0.17991395294666301</v>
      </c>
      <c r="G27" s="157">
        <v>0.22192129492759699</v>
      </c>
      <c r="H27" s="157">
        <v>0.34258294105529802</v>
      </c>
      <c r="I27" s="157">
        <v>5.92326484620571E-2</v>
      </c>
      <c r="J27" s="157">
        <v>0</v>
      </c>
      <c r="K27" s="157">
        <v>0</v>
      </c>
      <c r="L27" s="157">
        <v>0</v>
      </c>
      <c r="M27" s="157">
        <v>0</v>
      </c>
      <c r="N27" s="163">
        <v>7.3758854866027797</v>
      </c>
      <c r="O27" s="163">
        <v>7.64556980133057</v>
      </c>
    </row>
    <row r="28" spans="1:15" x14ac:dyDescent="0.2">
      <c r="A28" s="2" t="s">
        <v>47</v>
      </c>
      <c r="B28" s="160">
        <v>29</v>
      </c>
      <c r="C28" s="157" t="s">
        <v>1</v>
      </c>
      <c r="D28" s="157" t="s">
        <v>1</v>
      </c>
      <c r="E28" s="157" t="s">
        <v>1</v>
      </c>
      <c r="F28" s="157" t="s">
        <v>1</v>
      </c>
      <c r="G28" s="157" t="s">
        <v>1</v>
      </c>
      <c r="H28" s="157" t="s">
        <v>1</v>
      </c>
      <c r="I28" s="157" t="s">
        <v>1</v>
      </c>
      <c r="J28" s="157" t="s">
        <v>1</v>
      </c>
      <c r="K28" s="157" t="s">
        <v>1</v>
      </c>
      <c r="L28" s="157" t="s">
        <v>1</v>
      </c>
      <c r="M28" s="157" t="s">
        <v>1</v>
      </c>
      <c r="N28" s="163" t="s">
        <v>1</v>
      </c>
      <c r="O28" s="163" t="s">
        <v>1</v>
      </c>
    </row>
    <row r="29" spans="1:15" x14ac:dyDescent="0.2">
      <c r="A29" s="2" t="s">
        <v>48</v>
      </c>
      <c r="B29" s="160">
        <v>33</v>
      </c>
      <c r="C29" s="157">
        <v>0</v>
      </c>
      <c r="D29" s="157">
        <v>1.7968824133276901E-2</v>
      </c>
      <c r="E29" s="157">
        <v>0.157491624355316</v>
      </c>
      <c r="F29" s="157">
        <v>0.19684350490570099</v>
      </c>
      <c r="G29" s="157">
        <v>0.21418949961662301</v>
      </c>
      <c r="H29" s="157">
        <v>0.136788010597229</v>
      </c>
      <c r="I29" s="157">
        <v>9.8793290555477101E-2</v>
      </c>
      <c r="J29" s="157">
        <v>0.11875668913126</v>
      </c>
      <c r="K29" s="157">
        <v>0</v>
      </c>
      <c r="L29" s="157">
        <v>5.9168536216020598E-2</v>
      </c>
      <c r="M29" s="157">
        <v>0</v>
      </c>
      <c r="N29" s="163">
        <v>7.9270300865173304</v>
      </c>
      <c r="O29" s="163">
        <v>7.75</v>
      </c>
    </row>
    <row r="30" spans="1:15" x14ac:dyDescent="0.2">
      <c r="A30" s="2" t="s">
        <v>49</v>
      </c>
      <c r="B30" s="160">
        <v>5</v>
      </c>
      <c r="C30" s="157" t="s">
        <v>1</v>
      </c>
      <c r="D30" s="157" t="s">
        <v>1</v>
      </c>
      <c r="E30" s="157" t="s">
        <v>1</v>
      </c>
      <c r="F30" s="157" t="s">
        <v>1</v>
      </c>
      <c r="G30" s="157" t="s">
        <v>1</v>
      </c>
      <c r="H30" s="157" t="s">
        <v>1</v>
      </c>
      <c r="I30" s="157" t="s">
        <v>1</v>
      </c>
      <c r="J30" s="157" t="s">
        <v>1</v>
      </c>
      <c r="K30" s="157" t="s">
        <v>1</v>
      </c>
      <c r="L30" s="157" t="s">
        <v>1</v>
      </c>
      <c r="M30" s="157" t="s">
        <v>1</v>
      </c>
      <c r="N30" s="163" t="s">
        <v>1</v>
      </c>
      <c r="O30" s="163" t="s">
        <v>1</v>
      </c>
    </row>
    <row r="31" spans="1:15" x14ac:dyDescent="0.2">
      <c r="A31" s="2" t="s">
        <v>50</v>
      </c>
      <c r="B31" s="160">
        <v>18</v>
      </c>
      <c r="C31" s="157" t="s">
        <v>1</v>
      </c>
      <c r="D31" s="157" t="s">
        <v>1</v>
      </c>
      <c r="E31" s="157" t="s">
        <v>1</v>
      </c>
      <c r="F31" s="157" t="s">
        <v>1</v>
      </c>
      <c r="G31" s="157" t="s">
        <v>1</v>
      </c>
      <c r="H31" s="157" t="s">
        <v>1</v>
      </c>
      <c r="I31" s="157" t="s">
        <v>1</v>
      </c>
      <c r="J31" s="157" t="s">
        <v>1</v>
      </c>
      <c r="K31" s="157" t="s">
        <v>1</v>
      </c>
      <c r="L31" s="157" t="s">
        <v>1</v>
      </c>
      <c r="M31" s="157" t="s">
        <v>1</v>
      </c>
      <c r="N31" s="163" t="s">
        <v>1</v>
      </c>
      <c r="O31" s="163" t="s">
        <v>1</v>
      </c>
    </row>
    <row r="32" spans="1:15" x14ac:dyDescent="0.2">
      <c r="A32" s="2" t="s">
        <v>51</v>
      </c>
      <c r="B32" s="160">
        <v>91</v>
      </c>
      <c r="C32" s="157">
        <v>0</v>
      </c>
      <c r="D32" s="157">
        <v>0</v>
      </c>
      <c r="E32" s="157">
        <v>0.14136391878128099</v>
      </c>
      <c r="F32" s="157">
        <v>0.208394750952721</v>
      </c>
      <c r="G32" s="157">
        <v>0.243771642446518</v>
      </c>
      <c r="H32" s="157">
        <v>8.9262470602989197E-2</v>
      </c>
      <c r="I32" s="157">
        <v>3.8700144737958901E-2</v>
      </c>
      <c r="J32" s="157">
        <v>0.14384560286998699</v>
      </c>
      <c r="K32" s="157">
        <v>1.18369162082672E-2</v>
      </c>
      <c r="L32" s="157">
        <v>0.11624028533697101</v>
      </c>
      <c r="M32" s="157">
        <v>6.5842852927744397E-3</v>
      </c>
      <c r="N32" s="163">
        <v>8.3671665191650408</v>
      </c>
      <c r="O32" s="163">
        <v>7.5</v>
      </c>
    </row>
    <row r="33" spans="1:15" x14ac:dyDescent="0.2">
      <c r="A33" s="2" t="s">
        <v>52</v>
      </c>
      <c r="B33" s="160">
        <v>64</v>
      </c>
      <c r="C33" s="157">
        <v>0</v>
      </c>
      <c r="D33" s="157">
        <v>0</v>
      </c>
      <c r="E33" s="157">
        <v>0.117939256131649</v>
      </c>
      <c r="F33" s="157">
        <v>0.23633135855197901</v>
      </c>
      <c r="G33" s="157">
        <v>0.24980962276458701</v>
      </c>
      <c r="H33" s="157">
        <v>0.21940802037715901</v>
      </c>
      <c r="I33" s="157">
        <v>5.4795887321233701E-2</v>
      </c>
      <c r="J33" s="157">
        <v>2.5238310918211899E-2</v>
      </c>
      <c r="K33" s="157">
        <v>1.8289739266037899E-2</v>
      </c>
      <c r="L33" s="157">
        <v>7.8187800943851499E-2</v>
      </c>
      <c r="M33" s="157">
        <v>0</v>
      </c>
      <c r="N33" s="163">
        <v>7.8818078041076696</v>
      </c>
      <c r="O33" s="163">
        <v>7.3846154212951696</v>
      </c>
    </row>
    <row r="34" spans="1:15" x14ac:dyDescent="0.2">
      <c r="A34" s="2" t="s">
        <v>53</v>
      </c>
      <c r="B34" s="160">
        <v>41</v>
      </c>
      <c r="C34" s="157">
        <v>0</v>
      </c>
      <c r="D34" s="157">
        <v>4.0902346372604398E-2</v>
      </c>
      <c r="E34" s="157">
        <v>5.4860539734363598E-2</v>
      </c>
      <c r="F34" s="157">
        <v>0.26742160320281999</v>
      </c>
      <c r="G34" s="157">
        <v>0.25504419207572898</v>
      </c>
      <c r="H34" s="157">
        <v>0.116643689572811</v>
      </c>
      <c r="I34" s="157">
        <v>3.80658842623234E-2</v>
      </c>
      <c r="J34" s="157">
        <v>3.8864426314830801E-2</v>
      </c>
      <c r="K34" s="157">
        <v>1.53714176267385E-2</v>
      </c>
      <c r="L34" s="157">
        <v>0.15029723942279799</v>
      </c>
      <c r="M34" s="157">
        <v>2.2528674453496898E-2</v>
      </c>
      <c r="N34" s="163">
        <v>8.3829669952392596</v>
      </c>
      <c r="O34" s="163">
        <v>7.5949368476867702</v>
      </c>
    </row>
    <row r="35" spans="1:15" x14ac:dyDescent="0.2">
      <c r="A35" s="2" t="s">
        <v>54</v>
      </c>
      <c r="B35" s="160">
        <v>20</v>
      </c>
      <c r="C35" s="157" t="s">
        <v>1</v>
      </c>
      <c r="D35" s="157" t="s">
        <v>1</v>
      </c>
      <c r="E35" s="157" t="s">
        <v>1</v>
      </c>
      <c r="F35" s="157" t="s">
        <v>1</v>
      </c>
      <c r="G35" s="157" t="s">
        <v>1</v>
      </c>
      <c r="H35" s="157" t="s">
        <v>1</v>
      </c>
      <c r="I35" s="157" t="s">
        <v>1</v>
      </c>
      <c r="J35" s="157" t="s">
        <v>1</v>
      </c>
      <c r="K35" s="157" t="s">
        <v>1</v>
      </c>
      <c r="L35" s="157" t="s">
        <v>1</v>
      </c>
      <c r="M35" s="157" t="s">
        <v>1</v>
      </c>
      <c r="N35" s="163" t="s">
        <v>1</v>
      </c>
      <c r="O35" s="163" t="s">
        <v>1</v>
      </c>
    </row>
    <row r="36" spans="1:15" x14ac:dyDescent="0.2">
      <c r="A36" s="2" t="s">
        <v>55</v>
      </c>
      <c r="B36" s="160">
        <v>24</v>
      </c>
      <c r="C36" s="157" t="s">
        <v>1</v>
      </c>
      <c r="D36" s="157" t="s">
        <v>1</v>
      </c>
      <c r="E36" s="157" t="s">
        <v>1</v>
      </c>
      <c r="F36" s="157" t="s">
        <v>1</v>
      </c>
      <c r="G36" s="157" t="s">
        <v>1</v>
      </c>
      <c r="H36" s="157" t="s">
        <v>1</v>
      </c>
      <c r="I36" s="157" t="s">
        <v>1</v>
      </c>
      <c r="J36" s="157" t="s">
        <v>1</v>
      </c>
      <c r="K36" s="157" t="s">
        <v>1</v>
      </c>
      <c r="L36" s="157" t="s">
        <v>1</v>
      </c>
      <c r="M36" s="157" t="s">
        <v>1</v>
      </c>
      <c r="N36" s="163" t="s">
        <v>1</v>
      </c>
      <c r="O36" s="163" t="s">
        <v>1</v>
      </c>
    </row>
    <row r="37" spans="1:15" x14ac:dyDescent="0.2">
      <c r="A37" s="2" t="s">
        <v>56</v>
      </c>
      <c r="B37" s="160">
        <v>28</v>
      </c>
      <c r="C37" s="157" t="s">
        <v>1</v>
      </c>
      <c r="D37" s="157" t="s">
        <v>1</v>
      </c>
      <c r="E37" s="157" t="s">
        <v>1</v>
      </c>
      <c r="F37" s="157" t="s">
        <v>1</v>
      </c>
      <c r="G37" s="157" t="s">
        <v>1</v>
      </c>
      <c r="H37" s="157" t="s">
        <v>1</v>
      </c>
      <c r="I37" s="157" t="s">
        <v>1</v>
      </c>
      <c r="J37" s="157" t="s">
        <v>1</v>
      </c>
      <c r="K37" s="157" t="s">
        <v>1</v>
      </c>
      <c r="L37" s="157" t="s">
        <v>1</v>
      </c>
      <c r="M37" s="157" t="s">
        <v>1</v>
      </c>
      <c r="N37" s="163" t="s">
        <v>1</v>
      </c>
      <c r="O37" s="163" t="s">
        <v>1</v>
      </c>
    </row>
    <row r="38" spans="1:15" x14ac:dyDescent="0.2">
      <c r="A38" s="2" t="s">
        <v>57</v>
      </c>
      <c r="B38" s="160">
        <v>85</v>
      </c>
      <c r="C38" s="157">
        <v>0</v>
      </c>
      <c r="D38" s="157">
        <v>1.03685315698385E-2</v>
      </c>
      <c r="E38" s="157">
        <v>3.4660566598176998E-2</v>
      </c>
      <c r="F38" s="157">
        <v>0.23394387960433999</v>
      </c>
      <c r="G38" s="157">
        <v>0.27147573232650801</v>
      </c>
      <c r="H38" s="157">
        <v>9.0591877698898302E-2</v>
      </c>
      <c r="I38" s="157">
        <v>0.116063997149467</v>
      </c>
      <c r="J38" s="157">
        <v>6.81402832269669E-2</v>
      </c>
      <c r="K38" s="157">
        <v>0.12203022837638899</v>
      </c>
      <c r="L38" s="157">
        <v>1.9590198993682899E-2</v>
      </c>
      <c r="M38" s="157">
        <v>3.3134728670120198E-2</v>
      </c>
      <c r="N38" s="163">
        <v>8.4980888366699201</v>
      </c>
      <c r="O38" s="163">
        <v>7.7142858505248997</v>
      </c>
    </row>
    <row r="39" spans="1:15" x14ac:dyDescent="0.2">
      <c r="A39" s="2" t="s">
        <v>58</v>
      </c>
      <c r="B39" s="160">
        <v>71</v>
      </c>
      <c r="C39" s="157">
        <v>0</v>
      </c>
      <c r="D39" s="157">
        <v>5.1602713763713802E-2</v>
      </c>
      <c r="E39" s="157">
        <v>0.12665577232837699</v>
      </c>
      <c r="F39" s="157">
        <v>0.199647471308708</v>
      </c>
      <c r="G39" s="157">
        <v>0.26109987497329701</v>
      </c>
      <c r="H39" s="157">
        <v>0.14135517179966001</v>
      </c>
      <c r="I39" s="157">
        <v>3.6795802414417302E-2</v>
      </c>
      <c r="J39" s="157">
        <v>4.4938538223504999E-2</v>
      </c>
      <c r="K39" s="157">
        <v>2.49455589801073E-2</v>
      </c>
      <c r="L39" s="157">
        <v>0.10485410690307601</v>
      </c>
      <c r="M39" s="157">
        <v>8.1049930304288899E-3</v>
      </c>
      <c r="N39" s="163">
        <v>7.8973836898803702</v>
      </c>
      <c r="O39" s="163">
        <v>7.5</v>
      </c>
    </row>
    <row r="40" spans="1:15" x14ac:dyDescent="0.2">
      <c r="A40" s="2" t="s">
        <v>59</v>
      </c>
      <c r="B40" s="160">
        <v>55</v>
      </c>
      <c r="C40" s="157">
        <v>0</v>
      </c>
      <c r="D40" s="157">
        <v>2.5000805035233501E-2</v>
      </c>
      <c r="E40" s="157">
        <v>0.213244318962097</v>
      </c>
      <c r="F40" s="157">
        <v>0.26129242777824402</v>
      </c>
      <c r="G40" s="157">
        <v>0.23156374692916901</v>
      </c>
      <c r="H40" s="157">
        <v>0.18204867839813199</v>
      </c>
      <c r="I40" s="157">
        <v>7.5977429747581496E-2</v>
      </c>
      <c r="J40" s="157">
        <v>1.08726099133492E-2</v>
      </c>
      <c r="K40" s="157">
        <v>0</v>
      </c>
      <c r="L40" s="157">
        <v>0</v>
      </c>
      <c r="M40" s="157">
        <v>0</v>
      </c>
      <c r="N40" s="163">
        <v>7.0516152381896999</v>
      </c>
      <c r="O40" s="163">
        <v>7</v>
      </c>
    </row>
    <row r="41" spans="1:15" x14ac:dyDescent="0.2">
      <c r="A41" s="2" t="s">
        <v>60</v>
      </c>
      <c r="B41" s="160">
        <v>73</v>
      </c>
      <c r="C41" s="157">
        <v>0</v>
      </c>
      <c r="D41" s="157">
        <v>3.1262520700693103E-2</v>
      </c>
      <c r="E41" s="157">
        <v>0.258321493864059</v>
      </c>
      <c r="F41" s="157">
        <v>0.38252466917038003</v>
      </c>
      <c r="G41" s="157">
        <v>0.14604775607585899</v>
      </c>
      <c r="H41" s="157">
        <v>5.9973403811454801E-2</v>
      </c>
      <c r="I41" s="157">
        <v>7.9273179173469502E-2</v>
      </c>
      <c r="J41" s="157">
        <v>1.49589059874415E-2</v>
      </c>
      <c r="K41" s="157">
        <v>1.9952243193984E-2</v>
      </c>
      <c r="L41" s="157">
        <v>0</v>
      </c>
      <c r="M41" s="157">
        <v>7.6858252286911002E-3</v>
      </c>
      <c r="N41" s="163">
        <v>6.9269709587097203</v>
      </c>
      <c r="O41" s="163">
        <v>6.3913044929504403</v>
      </c>
    </row>
    <row r="42" spans="1:15" x14ac:dyDescent="0.2">
      <c r="A42" s="2" t="s">
        <v>61</v>
      </c>
      <c r="B42" s="160">
        <v>42</v>
      </c>
      <c r="C42" s="157">
        <v>0</v>
      </c>
      <c r="D42" s="157">
        <v>3.6594722419977202E-2</v>
      </c>
      <c r="E42" s="157">
        <v>0.13672044873237599</v>
      </c>
      <c r="F42" s="157">
        <v>0.116265989840031</v>
      </c>
      <c r="G42" s="157">
        <v>0.296414405107498</v>
      </c>
      <c r="H42" s="157">
        <v>0.158036738634109</v>
      </c>
      <c r="I42" s="157">
        <v>9.3318589031696306E-2</v>
      </c>
      <c r="J42" s="157">
        <v>0.104274436831474</v>
      </c>
      <c r="K42" s="157">
        <v>3.6827422678470598E-2</v>
      </c>
      <c r="L42" s="157">
        <v>1.4088369905948601E-2</v>
      </c>
      <c r="M42" s="157">
        <v>7.4589042924344496E-3</v>
      </c>
      <c r="N42" s="163">
        <v>7.8537125587463397</v>
      </c>
      <c r="O42" s="163">
        <v>7.5999999046325701</v>
      </c>
    </row>
    <row r="43" spans="1:15" x14ac:dyDescent="0.2">
      <c r="A43" s="2" t="s">
        <v>62</v>
      </c>
      <c r="B43" s="160">
        <v>57</v>
      </c>
      <c r="C43" s="157">
        <v>0</v>
      </c>
      <c r="D43" s="157">
        <v>1.5298441052436801E-2</v>
      </c>
      <c r="E43" s="157">
        <v>0.160338744521141</v>
      </c>
      <c r="F43" s="157">
        <v>8.4937103092670399E-2</v>
      </c>
      <c r="G43" s="157">
        <v>0.26490691304206798</v>
      </c>
      <c r="H43" s="157">
        <v>0.18109296262264299</v>
      </c>
      <c r="I43" s="157">
        <v>0.15394853055477101</v>
      </c>
      <c r="J43" s="157">
        <v>2.6547087356448201E-2</v>
      </c>
      <c r="K43" s="157">
        <v>0</v>
      </c>
      <c r="L43" s="157">
        <v>0.112930230796337</v>
      </c>
      <c r="M43" s="157">
        <v>0</v>
      </c>
      <c r="N43" s="163">
        <v>8.1665325164794904</v>
      </c>
      <c r="O43" s="163">
        <v>7.8604650497436497</v>
      </c>
    </row>
    <row r="44" spans="1:15" x14ac:dyDescent="0.2">
      <c r="A44" s="2" t="s">
        <v>63</v>
      </c>
      <c r="B44" s="160">
        <v>68</v>
      </c>
      <c r="C44" s="157">
        <v>0</v>
      </c>
      <c r="D44" s="157">
        <v>9.0789154171943706E-2</v>
      </c>
      <c r="E44" s="157">
        <v>6.3508443534374195E-2</v>
      </c>
      <c r="F44" s="157">
        <v>0.19761860370636</v>
      </c>
      <c r="G44" s="157">
        <v>0.17571577429771401</v>
      </c>
      <c r="H44" s="157">
        <v>0.222063988447189</v>
      </c>
      <c r="I44" s="157">
        <v>0.119725279510021</v>
      </c>
      <c r="J44" s="157">
        <v>8.7661594152450603E-2</v>
      </c>
      <c r="K44" s="157">
        <v>1.0591988451778901E-2</v>
      </c>
      <c r="L44" s="157">
        <v>3.2325170934200301E-2</v>
      </c>
      <c r="M44" s="157">
        <v>0</v>
      </c>
      <c r="N44" s="163">
        <v>7.8949952125549299</v>
      </c>
      <c r="O44" s="163">
        <v>7.8571429252624503</v>
      </c>
    </row>
    <row r="45" spans="1:15" x14ac:dyDescent="0.2">
      <c r="A45" s="2" t="s">
        <v>64</v>
      </c>
      <c r="B45" s="160">
        <v>73</v>
      </c>
      <c r="C45" s="157">
        <v>0</v>
      </c>
      <c r="D45" s="157">
        <v>7.6768130064010606E-2</v>
      </c>
      <c r="E45" s="157">
        <v>0.231356427073479</v>
      </c>
      <c r="F45" s="157">
        <v>0.10031171143055</v>
      </c>
      <c r="G45" s="157">
        <v>0.18426458537578599</v>
      </c>
      <c r="H45" s="157">
        <v>0.18617971241474199</v>
      </c>
      <c r="I45" s="157">
        <v>0.10963749140501</v>
      </c>
      <c r="J45" s="157">
        <v>1.6950801014900201E-2</v>
      </c>
      <c r="K45" s="157">
        <v>5.54583817720413E-2</v>
      </c>
      <c r="L45" s="157">
        <v>3.90727557241917E-2</v>
      </c>
      <c r="M45" s="157">
        <v>0</v>
      </c>
      <c r="N45" s="163">
        <v>7.5352907180786097</v>
      </c>
      <c r="O45" s="163">
        <v>7.5147056579589799</v>
      </c>
    </row>
    <row r="46" spans="1:15" x14ac:dyDescent="0.2">
      <c r="A46" s="2" t="s">
        <v>65</v>
      </c>
      <c r="B46" s="160">
        <v>58</v>
      </c>
      <c r="C46" s="157">
        <v>0</v>
      </c>
      <c r="D46" s="157">
        <v>1.02545116096735E-2</v>
      </c>
      <c r="E46" s="157">
        <v>0.21704976260662101</v>
      </c>
      <c r="F46" s="157">
        <v>0.30529049038887002</v>
      </c>
      <c r="G46" s="157">
        <v>0.20493231713771801</v>
      </c>
      <c r="H46" s="157">
        <v>0.147622421383858</v>
      </c>
      <c r="I46" s="157">
        <v>3.07474620640278E-2</v>
      </c>
      <c r="J46" s="157">
        <v>4.4505082070827498E-2</v>
      </c>
      <c r="K46" s="157">
        <v>3.0758565291762401E-2</v>
      </c>
      <c r="L46" s="157">
        <v>0</v>
      </c>
      <c r="M46" s="157">
        <v>8.8393893092870695E-3</v>
      </c>
      <c r="N46" s="163">
        <v>7.2826495170593297</v>
      </c>
      <c r="O46" s="163">
        <v>6.9202899932861301</v>
      </c>
    </row>
    <row r="47" spans="1:15" x14ac:dyDescent="0.2">
      <c r="A47" s="2" t="s">
        <v>66</v>
      </c>
      <c r="B47" s="160">
        <v>13</v>
      </c>
      <c r="C47" s="157" t="s">
        <v>1</v>
      </c>
      <c r="D47" s="157" t="s">
        <v>1</v>
      </c>
      <c r="E47" s="157" t="s">
        <v>1</v>
      </c>
      <c r="F47" s="157" t="s">
        <v>1</v>
      </c>
      <c r="G47" s="157" t="s">
        <v>1</v>
      </c>
      <c r="H47" s="157" t="s">
        <v>1</v>
      </c>
      <c r="I47" s="157" t="s">
        <v>1</v>
      </c>
      <c r="J47" s="157" t="s">
        <v>1</v>
      </c>
      <c r="K47" s="157" t="s">
        <v>1</v>
      </c>
      <c r="L47" s="157" t="s">
        <v>1</v>
      </c>
      <c r="M47" s="157" t="s">
        <v>1</v>
      </c>
      <c r="N47" s="163" t="s">
        <v>1</v>
      </c>
      <c r="O47" s="163" t="s">
        <v>1</v>
      </c>
    </row>
    <row r="48" spans="1:15" x14ac:dyDescent="0.2">
      <c r="A48" s="2" t="s">
        <v>67</v>
      </c>
      <c r="B48" s="160">
        <v>9</v>
      </c>
      <c r="C48" s="157" t="s">
        <v>1</v>
      </c>
      <c r="D48" s="157" t="s">
        <v>1</v>
      </c>
      <c r="E48" s="157" t="s">
        <v>1</v>
      </c>
      <c r="F48" s="157" t="s">
        <v>1</v>
      </c>
      <c r="G48" s="157" t="s">
        <v>1</v>
      </c>
      <c r="H48" s="157" t="s">
        <v>1</v>
      </c>
      <c r="I48" s="157" t="s">
        <v>1</v>
      </c>
      <c r="J48" s="157" t="s">
        <v>1</v>
      </c>
      <c r="K48" s="157" t="s">
        <v>1</v>
      </c>
      <c r="L48" s="157" t="s">
        <v>1</v>
      </c>
      <c r="M48" s="157" t="s">
        <v>1</v>
      </c>
      <c r="N48" s="163" t="s">
        <v>1</v>
      </c>
      <c r="O48" s="163" t="s">
        <v>1</v>
      </c>
    </row>
    <row r="49" spans="1:15" x14ac:dyDescent="0.2">
      <c r="A49" s="2" t="s">
        <v>68</v>
      </c>
      <c r="B49" s="160">
        <v>36</v>
      </c>
      <c r="C49" s="157">
        <v>0</v>
      </c>
      <c r="D49" s="157">
        <v>0.10192506760358799</v>
      </c>
      <c r="E49" s="157">
        <v>0.41008019447326699</v>
      </c>
      <c r="F49" s="157">
        <v>0.18443541228771199</v>
      </c>
      <c r="G49" s="157">
        <v>9.9995642900466905E-2</v>
      </c>
      <c r="H49" s="157">
        <v>3.8062643259763697E-2</v>
      </c>
      <c r="I49" s="157">
        <v>0</v>
      </c>
      <c r="J49" s="157">
        <v>3.4025650471448898E-2</v>
      </c>
      <c r="K49" s="157">
        <v>0</v>
      </c>
      <c r="L49" s="157">
        <v>6.40435591340065E-2</v>
      </c>
      <c r="M49" s="157">
        <v>6.7431829869747203E-2</v>
      </c>
      <c r="N49" s="163">
        <v>7.0704412460327104</v>
      </c>
      <c r="O49" s="163">
        <v>5.8777775764465297</v>
      </c>
    </row>
    <row r="50" spans="1:15" x14ac:dyDescent="0.2">
      <c r="A50" s="2" t="s">
        <v>69</v>
      </c>
      <c r="B50" s="160">
        <v>46</v>
      </c>
      <c r="C50" s="157">
        <v>0</v>
      </c>
      <c r="D50" s="157">
        <v>0.113343007862568</v>
      </c>
      <c r="E50" s="157">
        <v>0.35682296752929699</v>
      </c>
      <c r="F50" s="157">
        <v>0.37074071168899497</v>
      </c>
      <c r="G50" s="157">
        <v>3.8903448730707203E-2</v>
      </c>
      <c r="H50" s="157">
        <v>1.6545278951525699E-2</v>
      </c>
      <c r="I50" s="157">
        <v>4.6581581234931897E-2</v>
      </c>
      <c r="J50" s="157">
        <v>1.6545278951525699E-2</v>
      </c>
      <c r="K50" s="157">
        <v>4.0517736226320301E-2</v>
      </c>
      <c r="L50" s="157">
        <v>0</v>
      </c>
      <c r="M50" s="157">
        <v>0</v>
      </c>
      <c r="N50" s="163">
        <v>6.3959050178527797</v>
      </c>
      <c r="O50" s="163">
        <v>6.0285716056823704</v>
      </c>
    </row>
    <row r="51" spans="1:15" x14ac:dyDescent="0.2">
      <c r="A51" s="2" t="s">
        <v>70</v>
      </c>
      <c r="B51" s="160">
        <v>67</v>
      </c>
      <c r="C51" s="157">
        <v>0</v>
      </c>
      <c r="D51" s="157">
        <v>0.105872847139835</v>
      </c>
      <c r="E51" s="157">
        <v>0.50246554613113403</v>
      </c>
      <c r="F51" s="157">
        <v>0.16717161238193501</v>
      </c>
      <c r="G51" s="157">
        <v>5.8065984398126602E-2</v>
      </c>
      <c r="H51" s="157">
        <v>4.6021468937397003E-2</v>
      </c>
      <c r="I51" s="157">
        <v>5.7889606803655597E-2</v>
      </c>
      <c r="J51" s="157">
        <v>0</v>
      </c>
      <c r="K51" s="157">
        <v>1.74138564616442E-2</v>
      </c>
      <c r="L51" s="157">
        <v>4.5099075883626903E-2</v>
      </c>
      <c r="M51" s="157">
        <v>0</v>
      </c>
      <c r="N51" s="163">
        <v>6.33178758621216</v>
      </c>
      <c r="O51" s="163">
        <v>5.6133332252502397</v>
      </c>
    </row>
    <row r="52" spans="1:15" x14ac:dyDescent="0.2">
      <c r="A52" s="2" t="s">
        <v>71</v>
      </c>
      <c r="B52" s="160">
        <v>15</v>
      </c>
      <c r="C52" s="157" t="s">
        <v>1</v>
      </c>
      <c r="D52" s="157" t="s">
        <v>1</v>
      </c>
      <c r="E52" s="157" t="s">
        <v>1</v>
      </c>
      <c r="F52" s="157" t="s">
        <v>1</v>
      </c>
      <c r="G52" s="157" t="s">
        <v>1</v>
      </c>
      <c r="H52" s="157" t="s">
        <v>1</v>
      </c>
      <c r="I52" s="157" t="s">
        <v>1</v>
      </c>
      <c r="J52" s="157" t="s">
        <v>1</v>
      </c>
      <c r="K52" s="157" t="s">
        <v>1</v>
      </c>
      <c r="L52" s="157" t="s">
        <v>1</v>
      </c>
      <c r="M52" s="157" t="s">
        <v>1</v>
      </c>
      <c r="N52" s="163" t="s">
        <v>1</v>
      </c>
      <c r="O52" s="163" t="s">
        <v>1</v>
      </c>
    </row>
    <row r="53" spans="1:15" x14ac:dyDescent="0.2">
      <c r="A53" s="2" t="s">
        <v>72</v>
      </c>
      <c r="B53" s="160">
        <v>55</v>
      </c>
      <c r="C53" s="157">
        <v>0</v>
      </c>
      <c r="D53" s="157">
        <v>9.4925187528133406E-2</v>
      </c>
      <c r="E53" s="157">
        <v>0.16152206063270599</v>
      </c>
      <c r="F53" s="157">
        <v>0.16043484210968001</v>
      </c>
      <c r="G53" s="157">
        <v>0.25983285903930697</v>
      </c>
      <c r="H53" s="157">
        <v>0.10432862490415599</v>
      </c>
      <c r="I53" s="157">
        <v>7.72552490234375E-2</v>
      </c>
      <c r="J53" s="157">
        <v>8.3047479391097995E-2</v>
      </c>
      <c r="K53" s="157">
        <v>4.3347001075744601E-2</v>
      </c>
      <c r="L53" s="157">
        <v>1.53066916391253E-2</v>
      </c>
      <c r="M53" s="157">
        <v>0</v>
      </c>
      <c r="N53" s="163">
        <v>7.4796504974365199</v>
      </c>
      <c r="O53" s="163">
        <v>7.4848484992981001</v>
      </c>
    </row>
    <row r="54" spans="1:15" x14ac:dyDescent="0.2">
      <c r="A54" s="2" t="s">
        <v>73</v>
      </c>
      <c r="B54" s="160">
        <v>67</v>
      </c>
      <c r="C54" s="157">
        <v>0</v>
      </c>
      <c r="D54" s="157">
        <v>0.121071182191372</v>
      </c>
      <c r="E54" s="157">
        <v>0.31759539246559099</v>
      </c>
      <c r="F54" s="157">
        <v>0.233491376042366</v>
      </c>
      <c r="G54" s="157">
        <v>0.14438191056251501</v>
      </c>
      <c r="H54" s="157">
        <v>8.6823113262653406E-2</v>
      </c>
      <c r="I54" s="157">
        <v>2.3547833785414699E-2</v>
      </c>
      <c r="J54" s="157">
        <v>6.6417135298252106E-2</v>
      </c>
      <c r="K54" s="157">
        <v>0</v>
      </c>
      <c r="L54" s="157">
        <v>6.6720643080771004E-3</v>
      </c>
      <c r="M54" s="157">
        <v>0</v>
      </c>
      <c r="N54" s="163">
        <v>6.5227780342102104</v>
      </c>
      <c r="O54" s="163">
        <v>6.2857141494751003</v>
      </c>
    </row>
    <row r="55" spans="1:15" x14ac:dyDescent="0.2">
      <c r="A55" s="2" t="s">
        <v>74</v>
      </c>
      <c r="B55" s="160">
        <v>23</v>
      </c>
      <c r="C55" s="157" t="s">
        <v>1</v>
      </c>
      <c r="D55" s="157" t="s">
        <v>1</v>
      </c>
      <c r="E55" s="157" t="s">
        <v>1</v>
      </c>
      <c r="F55" s="157" t="s">
        <v>1</v>
      </c>
      <c r="G55" s="157" t="s">
        <v>1</v>
      </c>
      <c r="H55" s="157" t="s">
        <v>1</v>
      </c>
      <c r="I55" s="157" t="s">
        <v>1</v>
      </c>
      <c r="J55" s="157" t="s">
        <v>1</v>
      </c>
      <c r="K55" s="157" t="s">
        <v>1</v>
      </c>
      <c r="L55" s="157" t="s">
        <v>1</v>
      </c>
      <c r="M55" s="157" t="s">
        <v>1</v>
      </c>
      <c r="N55" s="163" t="s">
        <v>1</v>
      </c>
      <c r="O55" s="163" t="s">
        <v>1</v>
      </c>
    </row>
    <row r="56" spans="1:15" x14ac:dyDescent="0.2">
      <c r="A56" s="2" t="s">
        <v>75</v>
      </c>
      <c r="B56" s="160">
        <v>82</v>
      </c>
      <c r="C56" s="157">
        <v>1.52927730232477E-2</v>
      </c>
      <c r="D56" s="157">
        <v>6.0058426111936597E-2</v>
      </c>
      <c r="E56" s="157">
        <v>7.6937660574912997E-2</v>
      </c>
      <c r="F56" s="157">
        <v>0.26525497436523399</v>
      </c>
      <c r="G56" s="157">
        <v>0.19707645475864399</v>
      </c>
      <c r="H56" s="157">
        <v>0.105133652687073</v>
      </c>
      <c r="I56" s="157">
        <v>0.18433809280395499</v>
      </c>
      <c r="J56" s="157">
        <v>6.51403218507767E-2</v>
      </c>
      <c r="K56" s="157">
        <v>6.5641389228403603E-3</v>
      </c>
      <c r="L56" s="157">
        <v>2.42034923285246E-2</v>
      </c>
      <c r="M56" s="157">
        <v>0</v>
      </c>
      <c r="N56" s="163">
        <v>7.5886039733886701</v>
      </c>
      <c r="O56" s="163">
        <v>7.3504271507263201</v>
      </c>
    </row>
    <row r="57" spans="1:15" x14ac:dyDescent="0.2">
      <c r="A57" s="2" t="s">
        <v>76</v>
      </c>
      <c r="B57" s="160">
        <v>74</v>
      </c>
      <c r="C57" s="157">
        <v>0</v>
      </c>
      <c r="D57" s="157">
        <v>0</v>
      </c>
      <c r="E57" s="157">
        <v>0.14488136768341101</v>
      </c>
      <c r="F57" s="157">
        <v>0.19291429221630099</v>
      </c>
      <c r="G57" s="157">
        <v>0.22541435062885301</v>
      </c>
      <c r="H57" s="157">
        <v>0.20181742310524001</v>
      </c>
      <c r="I57" s="157">
        <v>9.8676010966301006E-2</v>
      </c>
      <c r="J57" s="157">
        <v>7.4167221784591703E-2</v>
      </c>
      <c r="K57" s="157">
        <v>8.8488264009356499E-3</v>
      </c>
      <c r="L57" s="157">
        <v>5.32804913818836E-2</v>
      </c>
      <c r="M57" s="157">
        <v>0</v>
      </c>
      <c r="N57" s="163">
        <v>7.9933228492736799</v>
      </c>
      <c r="O57" s="163">
        <v>7.8125</v>
      </c>
    </row>
    <row r="58" spans="1:15" x14ac:dyDescent="0.2">
      <c r="A58" s="2" t="s">
        <v>77</v>
      </c>
      <c r="B58" s="160">
        <v>77</v>
      </c>
      <c r="C58" s="157">
        <v>0</v>
      </c>
      <c r="D58" s="157">
        <v>1.0710165835916999E-2</v>
      </c>
      <c r="E58" s="157">
        <v>0.27018535137176503</v>
      </c>
      <c r="F58" s="157">
        <v>0.239107400178909</v>
      </c>
      <c r="G58" s="157">
        <v>0.12873883545398701</v>
      </c>
      <c r="H58" s="157">
        <v>0.13116617500781999</v>
      </c>
      <c r="I58" s="157">
        <v>6.3067905604839297E-2</v>
      </c>
      <c r="J58" s="157">
        <v>8.5659980773925795E-2</v>
      </c>
      <c r="K58" s="157">
        <v>1.99078768491745E-2</v>
      </c>
      <c r="L58" s="157">
        <v>5.1456309854984297E-2</v>
      </c>
      <c r="M58" s="157">
        <v>0</v>
      </c>
      <c r="N58" s="163">
        <v>7.5613999366760298</v>
      </c>
      <c r="O58" s="163">
        <v>6.9811320304870597</v>
      </c>
    </row>
    <row r="59" spans="1:15" x14ac:dyDescent="0.2">
      <c r="A59" s="2" t="s">
        <v>78</v>
      </c>
      <c r="B59" s="160">
        <v>55</v>
      </c>
      <c r="C59" s="157">
        <v>0</v>
      </c>
      <c r="D59" s="157">
        <v>3.6797717213630697E-2</v>
      </c>
      <c r="E59" s="157">
        <v>0.13279062509536699</v>
      </c>
      <c r="F59" s="157">
        <v>0.30212190747260997</v>
      </c>
      <c r="G59" s="157">
        <v>0.116434283554554</v>
      </c>
      <c r="H59" s="157">
        <v>0.25120669603347801</v>
      </c>
      <c r="I59" s="157">
        <v>9.4620630145072895E-2</v>
      </c>
      <c r="J59" s="157">
        <v>6.60281702876091E-2</v>
      </c>
      <c r="K59" s="157">
        <v>0</v>
      </c>
      <c r="L59" s="157">
        <v>0</v>
      </c>
      <c r="M59" s="157">
        <v>0</v>
      </c>
      <c r="N59" s="163">
        <v>7.4151072502136204</v>
      </c>
      <c r="O59" s="163">
        <v>7.3636364936828604</v>
      </c>
    </row>
    <row r="60" spans="1:15" x14ac:dyDescent="0.2">
      <c r="A60" s="2" t="s">
        <v>79</v>
      </c>
      <c r="B60" s="160">
        <v>37</v>
      </c>
      <c r="C60" s="157">
        <v>0</v>
      </c>
      <c r="D60" s="157">
        <v>9.0329358354210906E-3</v>
      </c>
      <c r="E60" s="157">
        <v>0.15709592401981401</v>
      </c>
      <c r="F60" s="157">
        <v>0.19818831980228399</v>
      </c>
      <c r="G60" s="157">
        <v>0.197366282343864</v>
      </c>
      <c r="H60" s="157">
        <v>0.233941629528999</v>
      </c>
      <c r="I60" s="157">
        <v>8.7349191308021504E-2</v>
      </c>
      <c r="J60" s="157">
        <v>0</v>
      </c>
      <c r="K60" s="157">
        <v>4.2643666267394999E-2</v>
      </c>
      <c r="L60" s="157">
        <v>7.4382059276104001E-2</v>
      </c>
      <c r="M60" s="157">
        <v>0</v>
      </c>
      <c r="N60" s="163">
        <v>7.9164104461669904</v>
      </c>
      <c r="O60" s="163">
        <v>7.84883737564087</v>
      </c>
    </row>
    <row r="61" spans="1:15" x14ac:dyDescent="0.2">
      <c r="A61" s="2" t="s">
        <v>80</v>
      </c>
      <c r="B61" s="160">
        <v>14</v>
      </c>
      <c r="C61" s="157" t="s">
        <v>1</v>
      </c>
      <c r="D61" s="157" t="s">
        <v>1</v>
      </c>
      <c r="E61" s="157" t="s">
        <v>1</v>
      </c>
      <c r="F61" s="157" t="s">
        <v>1</v>
      </c>
      <c r="G61" s="157" t="s">
        <v>1</v>
      </c>
      <c r="H61" s="157" t="s">
        <v>1</v>
      </c>
      <c r="I61" s="157" t="s">
        <v>1</v>
      </c>
      <c r="J61" s="157" t="s">
        <v>1</v>
      </c>
      <c r="K61" s="157" t="s">
        <v>1</v>
      </c>
      <c r="L61" s="157" t="s">
        <v>1</v>
      </c>
      <c r="M61" s="157" t="s">
        <v>1</v>
      </c>
      <c r="N61" s="163" t="s">
        <v>1</v>
      </c>
      <c r="O61" s="163" t="s">
        <v>1</v>
      </c>
    </row>
    <row r="62" spans="1:15" x14ac:dyDescent="0.2">
      <c r="A62" s="2" t="s">
        <v>81</v>
      </c>
      <c r="B62" s="160">
        <v>84</v>
      </c>
      <c r="C62" s="157">
        <v>0</v>
      </c>
      <c r="D62" s="157">
        <v>4.3981079012155498E-2</v>
      </c>
      <c r="E62" s="157">
        <v>0.111508518457413</v>
      </c>
      <c r="F62" s="157">
        <v>0.25134032964706399</v>
      </c>
      <c r="G62" s="157">
        <v>0.146361649036407</v>
      </c>
      <c r="H62" s="157">
        <v>0.158372402191162</v>
      </c>
      <c r="I62" s="157">
        <v>0.13359600305557301</v>
      </c>
      <c r="J62" s="157">
        <v>5.36318384110928E-2</v>
      </c>
      <c r="K62" s="157">
        <v>6.4111150801181793E-2</v>
      </c>
      <c r="L62" s="157">
        <v>3.70970405638218E-2</v>
      </c>
      <c r="M62" s="157">
        <v>0</v>
      </c>
      <c r="N62" s="163">
        <v>7.8683013916015598</v>
      </c>
      <c r="O62" s="163">
        <v>7.67857122421265</v>
      </c>
    </row>
    <row r="63" spans="1:15" x14ac:dyDescent="0.2">
      <c r="A63" s="2" t="s">
        <v>82</v>
      </c>
      <c r="B63" s="160">
        <v>41</v>
      </c>
      <c r="C63" s="157">
        <v>0</v>
      </c>
      <c r="D63" s="157">
        <v>3.9525132626295097E-2</v>
      </c>
      <c r="E63" s="157">
        <v>3.8535345345735501E-2</v>
      </c>
      <c r="F63" s="157">
        <v>0.301311165094376</v>
      </c>
      <c r="G63" s="157">
        <v>0.18272159993648501</v>
      </c>
      <c r="H63" s="157">
        <v>0.19922675192356101</v>
      </c>
      <c r="I63" s="157">
        <v>6.0342632234096499E-2</v>
      </c>
      <c r="J63" s="157">
        <v>0.110292941331863</v>
      </c>
      <c r="K63" s="157">
        <v>5.3352132439613301E-2</v>
      </c>
      <c r="L63" s="157">
        <v>1.4692291617393501E-2</v>
      </c>
      <c r="M63" s="157">
        <v>0</v>
      </c>
      <c r="N63" s="163">
        <v>7.9339771270751998</v>
      </c>
      <c r="O63" s="163">
        <v>7.5</v>
      </c>
    </row>
    <row r="64" spans="1:15" x14ac:dyDescent="0.2">
      <c r="A64" s="2" t="s">
        <v>83</v>
      </c>
      <c r="B64" s="160">
        <v>20</v>
      </c>
      <c r="C64" s="157" t="s">
        <v>1</v>
      </c>
      <c r="D64" s="157" t="s">
        <v>1</v>
      </c>
      <c r="E64" s="157" t="s">
        <v>1</v>
      </c>
      <c r="F64" s="157" t="s">
        <v>1</v>
      </c>
      <c r="G64" s="157" t="s">
        <v>1</v>
      </c>
      <c r="H64" s="157" t="s">
        <v>1</v>
      </c>
      <c r="I64" s="157" t="s">
        <v>1</v>
      </c>
      <c r="J64" s="157" t="s">
        <v>1</v>
      </c>
      <c r="K64" s="157" t="s">
        <v>1</v>
      </c>
      <c r="L64" s="157" t="s">
        <v>1</v>
      </c>
      <c r="M64" s="157" t="s">
        <v>1</v>
      </c>
      <c r="N64" s="163" t="s">
        <v>1</v>
      </c>
      <c r="O64" s="163" t="s">
        <v>1</v>
      </c>
    </row>
    <row r="65" spans="1:15" x14ac:dyDescent="0.2">
      <c r="A65" s="2" t="s">
        <v>84</v>
      </c>
      <c r="B65" s="160">
        <v>35</v>
      </c>
      <c r="C65" s="157">
        <v>0</v>
      </c>
      <c r="D65" s="157">
        <v>6.17709681391716E-2</v>
      </c>
      <c r="E65" s="157">
        <v>5.3234387189149898E-2</v>
      </c>
      <c r="F65" s="157">
        <v>0.23329973220825201</v>
      </c>
      <c r="G65" s="157">
        <v>0.24328495562076599</v>
      </c>
      <c r="H65" s="157">
        <v>0.24334698915481601</v>
      </c>
      <c r="I65" s="157">
        <v>4.7938123345375103E-2</v>
      </c>
      <c r="J65" s="157">
        <v>6.0124658048152903E-2</v>
      </c>
      <c r="K65" s="157">
        <v>2.19716615974903E-2</v>
      </c>
      <c r="L65" s="157">
        <v>3.5028509795665699E-2</v>
      </c>
      <c r="M65" s="157">
        <v>0</v>
      </c>
      <c r="N65" s="163">
        <v>7.7169470787048304</v>
      </c>
      <c r="O65" s="163">
        <v>7.2592592239379901</v>
      </c>
    </row>
    <row r="66" spans="1:15" x14ac:dyDescent="0.2">
      <c r="A66" s="2" t="s">
        <v>85</v>
      </c>
      <c r="B66" s="160">
        <v>68</v>
      </c>
      <c r="C66" s="157">
        <v>0</v>
      </c>
      <c r="D66" s="157">
        <v>0</v>
      </c>
      <c r="E66" s="157">
        <v>0.111583486199379</v>
      </c>
      <c r="F66" s="157">
        <v>0.20761762559413899</v>
      </c>
      <c r="G66" s="157">
        <v>0.18177354335784901</v>
      </c>
      <c r="H66" s="157">
        <v>9.3056187033653301E-2</v>
      </c>
      <c r="I66" s="157">
        <v>0.14320123195648199</v>
      </c>
      <c r="J66" s="157">
        <v>0.12150591611862201</v>
      </c>
      <c r="K66" s="157">
        <v>3.9308976382017101E-2</v>
      </c>
      <c r="L66" s="157">
        <v>0.101953014731407</v>
      </c>
      <c r="M66" s="157">
        <v>0</v>
      </c>
      <c r="N66" s="163">
        <v>8.4951028823852504</v>
      </c>
      <c r="O66" s="163">
        <v>7.8953490257263201</v>
      </c>
    </row>
    <row r="67" spans="1:15" x14ac:dyDescent="0.2">
      <c r="A67" s="2" t="s">
        <v>86</v>
      </c>
      <c r="B67" s="160">
        <v>83</v>
      </c>
      <c r="C67" s="157">
        <v>0</v>
      </c>
      <c r="D67" s="157">
        <v>6.2045734375715299E-3</v>
      </c>
      <c r="E67" s="157">
        <v>6.8197198212146801E-2</v>
      </c>
      <c r="F67" s="157">
        <v>0.15270900726318401</v>
      </c>
      <c r="G67" s="157">
        <v>0.27902895212173501</v>
      </c>
      <c r="H67" s="157">
        <v>0.173142969608307</v>
      </c>
      <c r="I67" s="157">
        <v>0.15584656596183799</v>
      </c>
      <c r="J67" s="157">
        <v>6.4332291483879103E-2</v>
      </c>
      <c r="K67" s="157">
        <v>7.8954808413982405E-2</v>
      </c>
      <c r="L67" s="157">
        <v>1.7108710482716599E-2</v>
      </c>
      <c r="M67" s="157">
        <v>4.4748997315764401E-3</v>
      </c>
      <c r="N67" s="163">
        <v>8.2683687210083008</v>
      </c>
      <c r="O67" s="163">
        <v>7.875</v>
      </c>
    </row>
    <row r="68" spans="1:15" x14ac:dyDescent="0.2">
      <c r="A68" s="2" t="s">
        <v>87</v>
      </c>
      <c r="B68" s="160">
        <v>68</v>
      </c>
      <c r="C68" s="157">
        <v>0</v>
      </c>
      <c r="D68" s="157">
        <v>9.6047511324286496E-3</v>
      </c>
      <c r="E68" s="157">
        <v>0.212208107113838</v>
      </c>
      <c r="F68" s="157">
        <v>0.17304104566574099</v>
      </c>
      <c r="G68" s="157">
        <v>0.27215465903282199</v>
      </c>
      <c r="H68" s="157">
        <v>0.196295917034149</v>
      </c>
      <c r="I68" s="157">
        <v>3.1333569437265403E-2</v>
      </c>
      <c r="J68" s="157">
        <v>3.7627156823873499E-2</v>
      </c>
      <c r="K68" s="157">
        <v>3.42981070280075E-2</v>
      </c>
      <c r="L68" s="157">
        <v>1.5483614988624999E-2</v>
      </c>
      <c r="M68" s="157">
        <v>1.7953081056475601E-2</v>
      </c>
      <c r="N68" s="163">
        <v>7.6458740234375</v>
      </c>
      <c r="O68" s="163">
        <v>7.2602739334106401</v>
      </c>
    </row>
    <row r="69" spans="1:15" x14ac:dyDescent="0.2">
      <c r="A69" s="2" t="s">
        <v>88</v>
      </c>
      <c r="B69" s="160">
        <v>79</v>
      </c>
      <c r="C69" s="157">
        <v>0</v>
      </c>
      <c r="D69" s="157">
        <v>1.10617028549314E-2</v>
      </c>
      <c r="E69" s="157">
        <v>0.121276281774044</v>
      </c>
      <c r="F69" s="157">
        <v>0.27397507429122903</v>
      </c>
      <c r="G69" s="157">
        <v>0.206186518073082</v>
      </c>
      <c r="H69" s="157">
        <v>0.17458924651145899</v>
      </c>
      <c r="I69" s="157">
        <v>7.6228983700275393E-2</v>
      </c>
      <c r="J69" s="157">
        <v>5.1996402442455299E-2</v>
      </c>
      <c r="K69" s="157">
        <v>4.3089512735605198E-2</v>
      </c>
      <c r="L69" s="157">
        <v>3.0534571036696399E-2</v>
      </c>
      <c r="M69" s="157">
        <v>1.10617028549314E-2</v>
      </c>
      <c r="N69" s="163">
        <v>7.8279685974121103</v>
      </c>
      <c r="O69" s="163">
        <v>7.5471696853637704</v>
      </c>
    </row>
    <row r="70" spans="1:15" x14ac:dyDescent="0.2">
      <c r="A70" s="2" t="s">
        <v>89</v>
      </c>
      <c r="B70" s="160">
        <v>25</v>
      </c>
      <c r="C70" s="157" t="s">
        <v>1</v>
      </c>
      <c r="D70" s="157" t="s">
        <v>1</v>
      </c>
      <c r="E70" s="157" t="s">
        <v>1</v>
      </c>
      <c r="F70" s="157" t="s">
        <v>1</v>
      </c>
      <c r="G70" s="157" t="s">
        <v>1</v>
      </c>
      <c r="H70" s="157" t="s">
        <v>1</v>
      </c>
      <c r="I70" s="157" t="s">
        <v>1</v>
      </c>
      <c r="J70" s="157" t="s">
        <v>1</v>
      </c>
      <c r="K70" s="157" t="s">
        <v>1</v>
      </c>
      <c r="L70" s="157" t="s">
        <v>1</v>
      </c>
      <c r="M70" s="157" t="s">
        <v>1</v>
      </c>
      <c r="N70" s="163" t="s">
        <v>1</v>
      </c>
      <c r="O70" s="163" t="s">
        <v>1</v>
      </c>
    </row>
    <row r="71" spans="1:15" x14ac:dyDescent="0.2">
      <c r="A71" s="3" t="s">
        <v>90</v>
      </c>
      <c r="B71" s="161">
        <v>25</v>
      </c>
      <c r="C71" s="158" t="s">
        <v>1</v>
      </c>
      <c r="D71" s="158" t="s">
        <v>1</v>
      </c>
      <c r="E71" s="158" t="s">
        <v>1</v>
      </c>
      <c r="F71" s="158" t="s">
        <v>1</v>
      </c>
      <c r="G71" s="158" t="s">
        <v>1</v>
      </c>
      <c r="H71" s="158" t="s">
        <v>1</v>
      </c>
      <c r="I71" s="158" t="s">
        <v>1</v>
      </c>
      <c r="J71" s="158" t="s">
        <v>1</v>
      </c>
      <c r="K71" s="158" t="s">
        <v>1</v>
      </c>
      <c r="L71" s="158" t="s">
        <v>1</v>
      </c>
      <c r="M71" s="158" t="s">
        <v>1</v>
      </c>
      <c r="N71" s="164" t="s">
        <v>1</v>
      </c>
      <c r="O71" s="164" t="s">
        <v>1</v>
      </c>
    </row>
    <row r="73" spans="1:15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7" width="12.77734375" bestFit="1" customWidth="1"/>
  </cols>
  <sheetData>
    <row r="1" spans="1:17" x14ac:dyDescent="0.2">
      <c r="A1" s="16" t="str">
        <f>HYPERLINK("#'Inhalt'!A1", "Inhalt")</f>
        <v>Inhalt</v>
      </c>
    </row>
    <row r="3" spans="1:17" x14ac:dyDescent="0.2">
      <c r="A3" s="1" t="s">
        <v>165</v>
      </c>
    </row>
    <row r="4" spans="1:17" x14ac:dyDescent="0.2">
      <c r="A4" t="s">
        <v>23</v>
      </c>
    </row>
    <row r="5" spans="1:17" ht="25.5" x14ac:dyDescent="0.2">
      <c r="A5" s="4" t="s">
        <v>24</v>
      </c>
      <c r="B5" s="4" t="s">
        <v>4</v>
      </c>
      <c r="C5" s="4" t="s">
        <v>140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  <c r="I5" s="4" t="s">
        <v>146</v>
      </c>
      <c r="J5" s="4" t="s">
        <v>147</v>
      </c>
      <c r="K5" s="4" t="s">
        <v>148</v>
      </c>
      <c r="L5" s="4" t="s">
        <v>149</v>
      </c>
      <c r="M5" s="4" t="s">
        <v>150</v>
      </c>
      <c r="N5" s="4" t="s">
        <v>151</v>
      </c>
      <c r="O5" s="4" t="s">
        <v>152</v>
      </c>
      <c r="P5" s="4" t="s">
        <v>25</v>
      </c>
      <c r="Q5" s="4" t="s">
        <v>111</v>
      </c>
    </row>
    <row r="6" spans="1:17" x14ac:dyDescent="0.2">
      <c r="A6" s="5" t="s">
        <v>26</v>
      </c>
      <c r="B6" s="168" t="s">
        <v>1</v>
      </c>
      <c r="C6" s="165" t="s">
        <v>1</v>
      </c>
      <c r="D6" s="165" t="s">
        <v>1</v>
      </c>
      <c r="E6" s="165" t="s">
        <v>1</v>
      </c>
      <c r="F6" s="165" t="s">
        <v>1</v>
      </c>
      <c r="G6" s="165" t="s">
        <v>1</v>
      </c>
      <c r="H6" s="165" t="s">
        <v>1</v>
      </c>
      <c r="I6" s="165" t="s">
        <v>1</v>
      </c>
      <c r="J6" s="165" t="s">
        <v>1</v>
      </c>
      <c r="K6" s="165" t="s">
        <v>1</v>
      </c>
      <c r="L6" s="165" t="s">
        <v>1</v>
      </c>
      <c r="M6" s="165" t="s">
        <v>1</v>
      </c>
      <c r="N6" s="165" t="s">
        <v>1</v>
      </c>
      <c r="O6" s="165" t="s">
        <v>1</v>
      </c>
      <c r="P6" s="171" t="s">
        <v>1</v>
      </c>
      <c r="Q6" s="171" t="s">
        <v>1</v>
      </c>
    </row>
    <row r="7" spans="1:17" x14ac:dyDescent="0.2">
      <c r="A7" s="2" t="s">
        <v>26</v>
      </c>
      <c r="B7" s="169">
        <v>4682</v>
      </c>
      <c r="C7" s="166">
        <v>7.59515794925392E-4</v>
      </c>
      <c r="D7" s="166">
        <v>9.9944034591317194E-3</v>
      </c>
      <c r="E7" s="166">
        <v>5.9003043919801698E-2</v>
      </c>
      <c r="F7" s="166">
        <v>0.15876384079456299</v>
      </c>
      <c r="G7" s="166">
        <v>0.224354222416878</v>
      </c>
      <c r="H7" s="166">
        <v>0.17862471938133201</v>
      </c>
      <c r="I7" s="166">
        <v>0.11851417273283001</v>
      </c>
      <c r="J7" s="166">
        <v>7.3550231754779802E-2</v>
      </c>
      <c r="K7" s="166">
        <v>4.9921698868274703E-2</v>
      </c>
      <c r="L7" s="166">
        <v>5.24174310266972E-2</v>
      </c>
      <c r="M7" s="166">
        <v>4.0953516960144001E-2</v>
      </c>
      <c r="N7" s="166">
        <v>2.5139153003692599E-2</v>
      </c>
      <c r="O7" s="166">
        <v>8.0040460452437401E-3</v>
      </c>
      <c r="P7" s="172">
        <v>700.638916015625</v>
      </c>
      <c r="Q7" s="172">
        <v>615</v>
      </c>
    </row>
    <row r="8" spans="1:17" x14ac:dyDescent="0.2">
      <c r="A8" s="5" t="s">
        <v>27</v>
      </c>
      <c r="B8" s="168" t="s">
        <v>1</v>
      </c>
      <c r="C8" s="165" t="s">
        <v>1</v>
      </c>
      <c r="D8" s="165" t="s">
        <v>1</v>
      </c>
      <c r="E8" s="165" t="s">
        <v>1</v>
      </c>
      <c r="F8" s="165" t="s">
        <v>1</v>
      </c>
      <c r="G8" s="165" t="s">
        <v>1</v>
      </c>
      <c r="H8" s="165" t="s">
        <v>1</v>
      </c>
      <c r="I8" s="165" t="s">
        <v>1</v>
      </c>
      <c r="J8" s="165" t="s">
        <v>1</v>
      </c>
      <c r="K8" s="165" t="s">
        <v>1</v>
      </c>
      <c r="L8" s="165" t="s">
        <v>1</v>
      </c>
      <c r="M8" s="165" t="s">
        <v>1</v>
      </c>
      <c r="N8" s="165" t="s">
        <v>1</v>
      </c>
      <c r="O8" s="165" t="s">
        <v>1</v>
      </c>
      <c r="P8" s="171" t="s">
        <v>1</v>
      </c>
      <c r="Q8" s="171" t="s">
        <v>1</v>
      </c>
    </row>
    <row r="9" spans="1:17" x14ac:dyDescent="0.2">
      <c r="A9" s="2" t="s">
        <v>28</v>
      </c>
      <c r="B9" s="169">
        <v>97</v>
      </c>
      <c r="C9" s="166">
        <v>0</v>
      </c>
      <c r="D9" s="166">
        <v>1.6554957255721099E-2</v>
      </c>
      <c r="E9" s="166">
        <v>0.13244381546974199</v>
      </c>
      <c r="F9" s="166">
        <v>1.53644634410739E-2</v>
      </c>
      <c r="G9" s="166">
        <v>0.11574049293994899</v>
      </c>
      <c r="H9" s="166">
        <v>9.8866112530231504E-2</v>
      </c>
      <c r="I9" s="166">
        <v>5.3901068866252899E-2</v>
      </c>
      <c r="J9" s="166">
        <v>7.1329563856124906E-2</v>
      </c>
      <c r="K9" s="166">
        <v>0.113394565880299</v>
      </c>
      <c r="L9" s="166">
        <v>0.122577093541622</v>
      </c>
      <c r="M9" s="166">
        <v>9.9226154386997195E-2</v>
      </c>
      <c r="N9" s="166">
        <v>0.10225698351860001</v>
      </c>
      <c r="O9" s="166">
        <v>5.8344732969999299E-2</v>
      </c>
      <c r="P9" s="172">
        <v>963.67230224609398</v>
      </c>
      <c r="Q9" s="172">
        <v>821</v>
      </c>
    </row>
    <row r="10" spans="1:17" x14ac:dyDescent="0.2">
      <c r="A10" s="2" t="s">
        <v>29</v>
      </c>
      <c r="B10" s="169">
        <v>84</v>
      </c>
      <c r="C10" s="166">
        <v>0</v>
      </c>
      <c r="D10" s="166">
        <v>0</v>
      </c>
      <c r="E10" s="166">
        <v>0</v>
      </c>
      <c r="F10" s="166">
        <v>5.4021790623664898E-2</v>
      </c>
      <c r="G10" s="166">
        <v>9.7338289022445706E-2</v>
      </c>
      <c r="H10" s="166">
        <v>0.12146363407373401</v>
      </c>
      <c r="I10" s="166">
        <v>0.16563650965690599</v>
      </c>
      <c r="J10" s="166">
        <v>0.13139516115188599</v>
      </c>
      <c r="K10" s="166">
        <v>5.9764426201581997E-2</v>
      </c>
      <c r="L10" s="166">
        <v>7.4147805571556105E-2</v>
      </c>
      <c r="M10" s="166">
        <v>0.139984935522079</v>
      </c>
      <c r="N10" s="166">
        <v>0.124957233667374</v>
      </c>
      <c r="O10" s="166">
        <v>3.1290207058191299E-2</v>
      </c>
      <c r="P10" s="172">
        <v>984.46087646484398</v>
      </c>
      <c r="Q10" s="172">
        <v>845</v>
      </c>
    </row>
    <row r="11" spans="1:17" x14ac:dyDescent="0.2">
      <c r="A11" s="2" t="s">
        <v>30</v>
      </c>
      <c r="B11" s="169">
        <v>106</v>
      </c>
      <c r="C11" s="166">
        <v>0</v>
      </c>
      <c r="D11" s="166">
        <v>1.34402615949512E-2</v>
      </c>
      <c r="E11" s="166">
        <v>4.7087352722883197E-2</v>
      </c>
      <c r="F11" s="166">
        <v>8.0327898263931302E-2</v>
      </c>
      <c r="G11" s="166">
        <v>0.18769103288650499</v>
      </c>
      <c r="H11" s="166">
        <v>0.28473401069641102</v>
      </c>
      <c r="I11" s="166">
        <v>0.13357727229595201</v>
      </c>
      <c r="J11" s="166">
        <v>3.7029534578323399E-2</v>
      </c>
      <c r="K11" s="166">
        <v>7.4862614274025005E-2</v>
      </c>
      <c r="L11" s="166">
        <v>3.818703815341E-2</v>
      </c>
      <c r="M11" s="166">
        <v>1.7649259418249099E-2</v>
      </c>
      <c r="N11" s="166">
        <v>7.8885070979595198E-2</v>
      </c>
      <c r="O11" s="166">
        <v>6.5286247991025396E-3</v>
      </c>
      <c r="P11" s="172">
        <v>759.00421142578102</v>
      </c>
      <c r="Q11" s="172">
        <v>663</v>
      </c>
    </row>
    <row r="12" spans="1:17" x14ac:dyDescent="0.2">
      <c r="A12" s="2" t="s">
        <v>31</v>
      </c>
      <c r="B12" s="169">
        <v>96</v>
      </c>
      <c r="C12" s="166">
        <v>0</v>
      </c>
      <c r="D12" s="166">
        <v>0</v>
      </c>
      <c r="E12" s="166">
        <v>1.92385818809271E-2</v>
      </c>
      <c r="F12" s="166">
        <v>0.123905822634697</v>
      </c>
      <c r="G12" s="166">
        <v>0.105621382594109</v>
      </c>
      <c r="H12" s="166">
        <v>0.19377328455448201</v>
      </c>
      <c r="I12" s="166">
        <v>0.178101927042007</v>
      </c>
      <c r="J12" s="166">
        <v>6.3527412712574005E-2</v>
      </c>
      <c r="K12" s="166">
        <v>3.8050360977649703E-2</v>
      </c>
      <c r="L12" s="166">
        <v>0.12666438519954701</v>
      </c>
      <c r="M12" s="166">
        <v>6.6854268312454196E-2</v>
      </c>
      <c r="N12" s="166">
        <v>6.7460432648658794E-2</v>
      </c>
      <c r="O12" s="166">
        <v>1.68021526187658E-2</v>
      </c>
      <c r="P12" s="172">
        <v>848.461181640625</v>
      </c>
      <c r="Q12" s="172">
        <v>750</v>
      </c>
    </row>
    <row r="13" spans="1:17" x14ac:dyDescent="0.2">
      <c r="A13" s="2" t="s">
        <v>32</v>
      </c>
      <c r="B13" s="169">
        <v>94</v>
      </c>
      <c r="C13" s="166">
        <v>0</v>
      </c>
      <c r="D13" s="166">
        <v>0</v>
      </c>
      <c r="E13" s="166">
        <v>6.5467163920402499E-2</v>
      </c>
      <c r="F13" s="166">
        <v>0.10062000900507</v>
      </c>
      <c r="G13" s="166">
        <v>0.131280407309532</v>
      </c>
      <c r="H13" s="166">
        <v>0.117188930511475</v>
      </c>
      <c r="I13" s="166">
        <v>9.3099206686019897E-2</v>
      </c>
      <c r="J13" s="166">
        <v>0.13493460416793801</v>
      </c>
      <c r="K13" s="166">
        <v>0.11263781785965001</v>
      </c>
      <c r="L13" s="166">
        <v>9.3303747475147206E-2</v>
      </c>
      <c r="M13" s="166">
        <v>5.2536606788635302E-2</v>
      </c>
      <c r="N13" s="166">
        <v>5.5216401815414401E-2</v>
      </c>
      <c r="O13" s="166">
        <v>4.3715093284845401E-2</v>
      </c>
      <c r="P13" s="172">
        <v>875.73376464843795</v>
      </c>
      <c r="Q13" s="172">
        <v>790</v>
      </c>
    </row>
    <row r="14" spans="1:17" x14ac:dyDescent="0.2">
      <c r="A14" s="2" t="s">
        <v>33</v>
      </c>
      <c r="B14" s="169">
        <v>81</v>
      </c>
      <c r="C14" s="166">
        <v>0</v>
      </c>
      <c r="D14" s="166">
        <v>2.2371733561158201E-2</v>
      </c>
      <c r="E14" s="166">
        <v>4.6270508319139501E-2</v>
      </c>
      <c r="F14" s="166">
        <v>8.5241340100765201E-2</v>
      </c>
      <c r="G14" s="166">
        <v>0.13021051883697499</v>
      </c>
      <c r="H14" s="166">
        <v>0.125435456633568</v>
      </c>
      <c r="I14" s="166">
        <v>0.11922699213028</v>
      </c>
      <c r="J14" s="166">
        <v>1.55375869944692E-2</v>
      </c>
      <c r="K14" s="166">
        <v>8.0034635961055797E-2</v>
      </c>
      <c r="L14" s="166">
        <v>0.12889006733894301</v>
      </c>
      <c r="M14" s="166">
        <v>0.14515221118926999</v>
      </c>
      <c r="N14" s="166">
        <v>9.0135730803012806E-2</v>
      </c>
      <c r="O14" s="166">
        <v>1.1493235826492299E-2</v>
      </c>
      <c r="P14" s="172">
        <v>895.84997558593795</v>
      </c>
      <c r="Q14" s="172">
        <v>750</v>
      </c>
    </row>
    <row r="15" spans="1:17" x14ac:dyDescent="0.2">
      <c r="A15" s="2" t="s">
        <v>34</v>
      </c>
      <c r="B15" s="169">
        <v>72</v>
      </c>
      <c r="C15" s="166">
        <v>0</v>
      </c>
      <c r="D15" s="166">
        <v>0</v>
      </c>
      <c r="E15" s="166">
        <v>0</v>
      </c>
      <c r="F15" s="166">
        <v>0.15026067197322801</v>
      </c>
      <c r="G15" s="166">
        <v>0.178457155823708</v>
      </c>
      <c r="H15" s="166">
        <v>0.101473309099674</v>
      </c>
      <c r="I15" s="166">
        <v>0.24317464232444799</v>
      </c>
      <c r="J15" s="166">
        <v>6.9431133568286896E-2</v>
      </c>
      <c r="K15" s="166">
        <v>6.6743165254592896E-2</v>
      </c>
      <c r="L15" s="166">
        <v>6.9424748420715304E-2</v>
      </c>
      <c r="M15" s="166">
        <v>2.8482627123594301E-2</v>
      </c>
      <c r="N15" s="166">
        <v>6.04218654334545E-2</v>
      </c>
      <c r="O15" s="166">
        <v>3.2130673527717597E-2</v>
      </c>
      <c r="P15" s="172">
        <v>805.89166259765602</v>
      </c>
      <c r="Q15" s="172">
        <v>740</v>
      </c>
    </row>
    <row r="16" spans="1:17" x14ac:dyDescent="0.2">
      <c r="A16" s="2" t="s">
        <v>35</v>
      </c>
      <c r="B16" s="169">
        <v>86</v>
      </c>
      <c r="C16" s="166">
        <v>0</v>
      </c>
      <c r="D16" s="166">
        <v>0</v>
      </c>
      <c r="E16" s="166">
        <v>8.9614093303680403E-3</v>
      </c>
      <c r="F16" s="166">
        <v>0.118746407330036</v>
      </c>
      <c r="G16" s="166">
        <v>0.32630896568298301</v>
      </c>
      <c r="H16" s="166">
        <v>0.25101628899574302</v>
      </c>
      <c r="I16" s="166">
        <v>9.9233418703079196E-2</v>
      </c>
      <c r="J16" s="166">
        <v>5.9842981398105601E-2</v>
      </c>
      <c r="K16" s="166">
        <v>5.8642614632844897E-2</v>
      </c>
      <c r="L16" s="166">
        <v>2.7827227488160099E-2</v>
      </c>
      <c r="M16" s="166">
        <v>2.8551680967211699E-2</v>
      </c>
      <c r="N16" s="166">
        <v>1.6143802553415298E-2</v>
      </c>
      <c r="O16" s="166">
        <v>4.7252057120203998E-3</v>
      </c>
      <c r="P16" s="172">
        <v>674.67333984375</v>
      </c>
      <c r="Q16" s="172">
        <v>615</v>
      </c>
    </row>
    <row r="17" spans="1:17" x14ac:dyDescent="0.2">
      <c r="A17" s="2" t="s">
        <v>36</v>
      </c>
      <c r="B17" s="169">
        <v>60</v>
      </c>
      <c r="C17" s="166">
        <v>0</v>
      </c>
      <c r="D17" s="166">
        <v>0</v>
      </c>
      <c r="E17" s="166">
        <v>8.3117589354515103E-2</v>
      </c>
      <c r="F17" s="166">
        <v>0.25584584474563599</v>
      </c>
      <c r="G17" s="166">
        <v>0.30882588028907798</v>
      </c>
      <c r="H17" s="166">
        <v>0.17631545662879899</v>
      </c>
      <c r="I17" s="166">
        <v>0.106992490589619</v>
      </c>
      <c r="J17" s="166">
        <v>2.00641918927431E-2</v>
      </c>
      <c r="K17" s="166">
        <v>0</v>
      </c>
      <c r="L17" s="166">
        <v>2.2040531039238E-2</v>
      </c>
      <c r="M17" s="166">
        <v>0</v>
      </c>
      <c r="N17" s="166">
        <v>4.7282469458877997E-3</v>
      </c>
      <c r="O17" s="166">
        <v>2.20697838813066E-2</v>
      </c>
      <c r="P17" s="172">
        <v>628.25384521484398</v>
      </c>
      <c r="Q17" s="172">
        <v>548</v>
      </c>
    </row>
    <row r="18" spans="1:17" x14ac:dyDescent="0.2">
      <c r="A18" s="2" t="s">
        <v>37</v>
      </c>
      <c r="B18" s="169">
        <v>51</v>
      </c>
      <c r="C18" s="166">
        <v>0</v>
      </c>
      <c r="D18" s="166">
        <v>0</v>
      </c>
      <c r="E18" s="166">
        <v>0.14251071214675901</v>
      </c>
      <c r="F18" s="166">
        <v>0.25626739859580999</v>
      </c>
      <c r="G18" s="166">
        <v>0.34490880370140098</v>
      </c>
      <c r="H18" s="166">
        <v>9.6432805061340304E-2</v>
      </c>
      <c r="I18" s="166">
        <v>3.44210788607597E-2</v>
      </c>
      <c r="J18" s="166">
        <v>5.6448113173246398E-2</v>
      </c>
      <c r="K18" s="166">
        <v>0</v>
      </c>
      <c r="L18" s="166">
        <v>2.1255725994706199E-2</v>
      </c>
      <c r="M18" s="166">
        <v>2.42096520960331E-2</v>
      </c>
      <c r="N18" s="166">
        <v>2.3545701056718799E-2</v>
      </c>
      <c r="O18" s="166">
        <v>0</v>
      </c>
      <c r="P18" s="172">
        <v>577.92193603515602</v>
      </c>
      <c r="Q18" s="172">
        <v>520</v>
      </c>
    </row>
    <row r="19" spans="1:17" x14ac:dyDescent="0.2">
      <c r="A19" s="2" t="s">
        <v>38</v>
      </c>
      <c r="B19" s="169">
        <v>61</v>
      </c>
      <c r="C19" s="166">
        <v>0</v>
      </c>
      <c r="D19" s="166">
        <v>0</v>
      </c>
      <c r="E19" s="166">
        <v>0.12865762412548101</v>
      </c>
      <c r="F19" s="166">
        <v>0.16196426749229401</v>
      </c>
      <c r="G19" s="166">
        <v>0.38654920458793601</v>
      </c>
      <c r="H19" s="166">
        <v>0.14505320787429801</v>
      </c>
      <c r="I19" s="166">
        <v>3.441446647048E-2</v>
      </c>
      <c r="J19" s="166">
        <v>2.68296580761671E-2</v>
      </c>
      <c r="K19" s="166">
        <v>5.6474279612302801E-2</v>
      </c>
      <c r="L19" s="166">
        <v>1.50715271010995E-2</v>
      </c>
      <c r="M19" s="166">
        <v>4.4985756278037997E-2</v>
      </c>
      <c r="N19" s="166">
        <v>0</v>
      </c>
      <c r="O19" s="166">
        <v>0</v>
      </c>
      <c r="P19" s="172">
        <v>592.87908935546898</v>
      </c>
      <c r="Q19" s="172">
        <v>550</v>
      </c>
    </row>
    <row r="20" spans="1:17" x14ac:dyDescent="0.2">
      <c r="A20" s="2" t="s">
        <v>39</v>
      </c>
      <c r="B20" s="169">
        <v>48</v>
      </c>
      <c r="C20" s="166">
        <v>0</v>
      </c>
      <c r="D20" s="166">
        <v>3.98343503475189E-2</v>
      </c>
      <c r="E20" s="166">
        <v>5.2296869456768001E-2</v>
      </c>
      <c r="F20" s="166">
        <v>0.282286256551743</v>
      </c>
      <c r="G20" s="166">
        <v>0.44423148036003102</v>
      </c>
      <c r="H20" s="166">
        <v>6.3926108181476607E-2</v>
      </c>
      <c r="I20" s="166">
        <v>1.7201848328113601E-2</v>
      </c>
      <c r="J20" s="166">
        <v>2.4441845715045901E-2</v>
      </c>
      <c r="K20" s="166">
        <v>2.3797240108251599E-2</v>
      </c>
      <c r="L20" s="166">
        <v>3.94407697021961E-2</v>
      </c>
      <c r="M20" s="166">
        <v>1.25432247295976E-2</v>
      </c>
      <c r="N20" s="166">
        <v>0</v>
      </c>
      <c r="O20" s="166">
        <v>0</v>
      </c>
      <c r="P20" s="172">
        <v>558.85614013671898</v>
      </c>
      <c r="Q20" s="172">
        <v>532</v>
      </c>
    </row>
    <row r="21" spans="1:17" x14ac:dyDescent="0.2">
      <c r="A21" s="2" t="s">
        <v>40</v>
      </c>
      <c r="B21" s="169">
        <v>10</v>
      </c>
      <c r="C21" s="166" t="s">
        <v>1</v>
      </c>
      <c r="D21" s="166" t="s">
        <v>1</v>
      </c>
      <c r="E21" s="166" t="s">
        <v>1</v>
      </c>
      <c r="F21" s="166" t="s">
        <v>1</v>
      </c>
      <c r="G21" s="166" t="s">
        <v>1</v>
      </c>
      <c r="H21" s="166" t="s">
        <v>1</v>
      </c>
      <c r="I21" s="166" t="s">
        <v>1</v>
      </c>
      <c r="J21" s="166" t="s">
        <v>1</v>
      </c>
      <c r="K21" s="166" t="s">
        <v>1</v>
      </c>
      <c r="L21" s="166" t="s">
        <v>1</v>
      </c>
      <c r="M21" s="166" t="s">
        <v>1</v>
      </c>
      <c r="N21" s="166" t="s">
        <v>1</v>
      </c>
      <c r="O21" s="166" t="s">
        <v>1</v>
      </c>
      <c r="P21" s="172" t="s">
        <v>1</v>
      </c>
      <c r="Q21" s="172" t="s">
        <v>1</v>
      </c>
    </row>
    <row r="22" spans="1:17" x14ac:dyDescent="0.2">
      <c r="A22" s="2" t="s">
        <v>41</v>
      </c>
      <c r="B22" s="169">
        <v>93</v>
      </c>
      <c r="C22" s="166">
        <v>0</v>
      </c>
      <c r="D22" s="166">
        <v>0</v>
      </c>
      <c r="E22" s="166">
        <v>3.0793121084570899E-2</v>
      </c>
      <c r="F22" s="166">
        <v>0.33048951625824002</v>
      </c>
      <c r="G22" s="166">
        <v>0.208412855863571</v>
      </c>
      <c r="H22" s="166">
        <v>0.14646586775779699</v>
      </c>
      <c r="I22" s="166">
        <v>0.113274268805981</v>
      </c>
      <c r="J22" s="166">
        <v>3.31547185778618E-2</v>
      </c>
      <c r="K22" s="166">
        <v>2.30762921273708E-2</v>
      </c>
      <c r="L22" s="166">
        <v>3.4561693668365499E-2</v>
      </c>
      <c r="M22" s="166">
        <v>5.0604652613401399E-2</v>
      </c>
      <c r="N22" s="166">
        <v>2.63856817036867E-2</v>
      </c>
      <c r="O22" s="166">
        <v>2.7813166379928602E-3</v>
      </c>
      <c r="P22" s="172">
        <v>658.72406005859398</v>
      </c>
      <c r="Q22" s="172">
        <v>568</v>
      </c>
    </row>
    <row r="23" spans="1:17" x14ac:dyDescent="0.2">
      <c r="A23" s="2" t="s">
        <v>42</v>
      </c>
      <c r="B23" s="169">
        <v>90</v>
      </c>
      <c r="C23" s="166">
        <v>1.4888702891767001E-2</v>
      </c>
      <c r="D23" s="166">
        <v>0</v>
      </c>
      <c r="E23" s="166">
        <v>9.2494688928127303E-2</v>
      </c>
      <c r="F23" s="166">
        <v>0.20737555623054499</v>
      </c>
      <c r="G23" s="166">
        <v>0.210413858294487</v>
      </c>
      <c r="H23" s="166">
        <v>0.16410358250141099</v>
      </c>
      <c r="I23" s="166">
        <v>7.4608579277992207E-2</v>
      </c>
      <c r="J23" s="166">
        <v>7.1937486529350295E-2</v>
      </c>
      <c r="K23" s="166">
        <v>5.0652083009481402E-2</v>
      </c>
      <c r="L23" s="166">
        <v>5.86739033460617E-2</v>
      </c>
      <c r="M23" s="166">
        <v>3.1199017539620399E-2</v>
      </c>
      <c r="N23" s="166">
        <v>1.8060242757201202E-2</v>
      </c>
      <c r="O23" s="166">
        <v>5.5923061445355398E-3</v>
      </c>
      <c r="P23" s="172">
        <v>667.29364013671898</v>
      </c>
      <c r="Q23" s="172">
        <v>592</v>
      </c>
    </row>
    <row r="24" spans="1:17" x14ac:dyDescent="0.2">
      <c r="A24" s="2" t="s">
        <v>43</v>
      </c>
      <c r="B24" s="169">
        <v>89</v>
      </c>
      <c r="C24" s="166">
        <v>0</v>
      </c>
      <c r="D24" s="166">
        <v>0</v>
      </c>
      <c r="E24" s="166">
        <v>4.3691471219062798E-2</v>
      </c>
      <c r="F24" s="166">
        <v>0.13207821547985099</v>
      </c>
      <c r="G24" s="166">
        <v>0.31125512719154402</v>
      </c>
      <c r="H24" s="166">
        <v>9.6688479185104398E-2</v>
      </c>
      <c r="I24" s="166">
        <v>0.16337269544601399</v>
      </c>
      <c r="J24" s="166">
        <v>9.3616500496864305E-2</v>
      </c>
      <c r="K24" s="166">
        <v>4.5618195086717599E-2</v>
      </c>
      <c r="L24" s="166">
        <v>6.01661652326584E-2</v>
      </c>
      <c r="M24" s="166">
        <v>4.2531486600637401E-2</v>
      </c>
      <c r="N24" s="166">
        <v>1.09816733747721E-2</v>
      </c>
      <c r="O24" s="166">
        <v>0</v>
      </c>
      <c r="P24" s="172">
        <v>691.23388671875</v>
      </c>
      <c r="Q24" s="172">
        <v>600</v>
      </c>
    </row>
    <row r="25" spans="1:17" x14ac:dyDescent="0.2">
      <c r="A25" s="2" t="s">
        <v>44</v>
      </c>
      <c r="B25" s="169">
        <v>78</v>
      </c>
      <c r="C25" s="166">
        <v>0</v>
      </c>
      <c r="D25" s="166">
        <v>0</v>
      </c>
      <c r="E25" s="166">
        <v>1.51840094476938E-2</v>
      </c>
      <c r="F25" s="166">
        <v>0.17334230244159701</v>
      </c>
      <c r="G25" s="166">
        <v>0.30798918008804299</v>
      </c>
      <c r="H25" s="166">
        <v>0.20137614011764501</v>
      </c>
      <c r="I25" s="166">
        <v>8.3743758499622303E-2</v>
      </c>
      <c r="J25" s="166">
        <v>5.3055774420499802E-2</v>
      </c>
      <c r="K25" s="166">
        <v>4.7168347984552397E-2</v>
      </c>
      <c r="L25" s="166">
        <v>7.0611514151096302E-2</v>
      </c>
      <c r="M25" s="166">
        <v>2.2623138502240198E-2</v>
      </c>
      <c r="N25" s="166">
        <v>2.4905830621719399E-2</v>
      </c>
      <c r="O25" s="166">
        <v>0</v>
      </c>
      <c r="P25" s="172">
        <v>675.18054199218795</v>
      </c>
      <c r="Q25" s="172">
        <v>600</v>
      </c>
    </row>
    <row r="26" spans="1:17" x14ac:dyDescent="0.2">
      <c r="A26" s="2" t="s">
        <v>45</v>
      </c>
      <c r="B26" s="169">
        <v>72</v>
      </c>
      <c r="C26" s="166">
        <v>0</v>
      </c>
      <c r="D26" s="166">
        <v>0</v>
      </c>
      <c r="E26" s="166">
        <v>0.172101035714149</v>
      </c>
      <c r="F26" s="166">
        <v>0.31441637873649603</v>
      </c>
      <c r="G26" s="166">
        <v>0.176597505807877</v>
      </c>
      <c r="H26" s="166">
        <v>0.13860857486724901</v>
      </c>
      <c r="I26" s="166">
        <v>0.11594793200492901</v>
      </c>
      <c r="J26" s="166">
        <v>1.5012956224381899E-2</v>
      </c>
      <c r="K26" s="166">
        <v>4.1261047124862699E-2</v>
      </c>
      <c r="L26" s="166">
        <v>1.75612922757864E-2</v>
      </c>
      <c r="M26" s="166">
        <v>0</v>
      </c>
      <c r="N26" s="166">
        <v>8.4932735189795494E-3</v>
      </c>
      <c r="O26" s="166">
        <v>0</v>
      </c>
      <c r="P26" s="172">
        <v>556.58856201171898</v>
      </c>
      <c r="Q26" s="172">
        <v>515</v>
      </c>
    </row>
    <row r="27" spans="1:17" x14ac:dyDescent="0.2">
      <c r="A27" s="2" t="s">
        <v>46</v>
      </c>
      <c r="B27" s="169">
        <v>47</v>
      </c>
      <c r="C27" s="166">
        <v>0</v>
      </c>
      <c r="D27" s="166">
        <v>0</v>
      </c>
      <c r="E27" s="166">
        <v>0</v>
      </c>
      <c r="F27" s="166">
        <v>0.111284404993057</v>
      </c>
      <c r="G27" s="166">
        <v>0.20455473661422699</v>
      </c>
      <c r="H27" s="166">
        <v>0.145553708076477</v>
      </c>
      <c r="I27" s="166">
        <v>0.21117849647998799</v>
      </c>
      <c r="J27" s="166">
        <v>0.136408090591431</v>
      </c>
      <c r="K27" s="166">
        <v>0.12785235047340399</v>
      </c>
      <c r="L27" s="166">
        <v>5.43385706841946E-2</v>
      </c>
      <c r="M27" s="166">
        <v>0</v>
      </c>
      <c r="N27" s="166">
        <v>8.8296346366405504E-3</v>
      </c>
      <c r="O27" s="166">
        <v>0</v>
      </c>
      <c r="P27" s="172">
        <v>709.79229736328102</v>
      </c>
      <c r="Q27" s="172">
        <v>710</v>
      </c>
    </row>
    <row r="28" spans="1:17" x14ac:dyDescent="0.2">
      <c r="A28" s="2" t="s">
        <v>47</v>
      </c>
      <c r="B28" s="169">
        <v>31</v>
      </c>
      <c r="C28" s="166">
        <v>0</v>
      </c>
      <c r="D28" s="166">
        <v>0</v>
      </c>
      <c r="E28" s="166">
        <v>0</v>
      </c>
      <c r="F28" s="166">
        <v>0.224719569087029</v>
      </c>
      <c r="G28" s="166">
        <v>0.24361819028854401</v>
      </c>
      <c r="H28" s="166">
        <v>0.213296338915825</v>
      </c>
      <c r="I28" s="166">
        <v>0.15512791275978099</v>
      </c>
      <c r="J28" s="166">
        <v>5.3970638662576703E-2</v>
      </c>
      <c r="K28" s="166">
        <v>3.3554065972566598E-2</v>
      </c>
      <c r="L28" s="166">
        <v>3.6097828298807103E-2</v>
      </c>
      <c r="M28" s="166">
        <v>3.9615459740161903E-2</v>
      </c>
      <c r="N28" s="166">
        <v>0</v>
      </c>
      <c r="O28" s="166">
        <v>0</v>
      </c>
      <c r="P28" s="172">
        <v>653.074462890625</v>
      </c>
      <c r="Q28" s="172">
        <v>610</v>
      </c>
    </row>
    <row r="29" spans="1:17" x14ac:dyDescent="0.2">
      <c r="A29" s="2" t="s">
        <v>48</v>
      </c>
      <c r="B29" s="169">
        <v>39</v>
      </c>
      <c r="C29" s="166">
        <v>0</v>
      </c>
      <c r="D29" s="166">
        <v>0</v>
      </c>
      <c r="E29" s="166">
        <v>7.7675133943557698E-2</v>
      </c>
      <c r="F29" s="166">
        <v>0.225762203335762</v>
      </c>
      <c r="G29" s="166">
        <v>0.190607354044914</v>
      </c>
      <c r="H29" s="166">
        <v>0.180976092815399</v>
      </c>
      <c r="I29" s="166">
        <v>0.110751144587994</v>
      </c>
      <c r="J29" s="166">
        <v>7.1192070841789204E-2</v>
      </c>
      <c r="K29" s="166">
        <v>2.6620779186487201E-2</v>
      </c>
      <c r="L29" s="166">
        <v>4.7230303287506097E-2</v>
      </c>
      <c r="M29" s="166">
        <v>5.6423999369144398E-2</v>
      </c>
      <c r="N29" s="166">
        <v>1.27609269693494E-2</v>
      </c>
      <c r="O29" s="166">
        <v>0</v>
      </c>
      <c r="P29" s="172">
        <v>660.01800537109398</v>
      </c>
      <c r="Q29" s="172">
        <v>610</v>
      </c>
    </row>
    <row r="30" spans="1:17" x14ac:dyDescent="0.2">
      <c r="A30" s="2" t="s">
        <v>49</v>
      </c>
      <c r="B30" s="169">
        <v>6</v>
      </c>
      <c r="C30" s="166" t="s">
        <v>1</v>
      </c>
      <c r="D30" s="166" t="s">
        <v>1</v>
      </c>
      <c r="E30" s="166" t="s">
        <v>1</v>
      </c>
      <c r="F30" s="166" t="s">
        <v>1</v>
      </c>
      <c r="G30" s="166" t="s">
        <v>1</v>
      </c>
      <c r="H30" s="166" t="s">
        <v>1</v>
      </c>
      <c r="I30" s="166" t="s">
        <v>1</v>
      </c>
      <c r="J30" s="166" t="s">
        <v>1</v>
      </c>
      <c r="K30" s="166" t="s">
        <v>1</v>
      </c>
      <c r="L30" s="166" t="s">
        <v>1</v>
      </c>
      <c r="M30" s="166" t="s">
        <v>1</v>
      </c>
      <c r="N30" s="166" t="s">
        <v>1</v>
      </c>
      <c r="O30" s="166" t="s">
        <v>1</v>
      </c>
      <c r="P30" s="172" t="s">
        <v>1</v>
      </c>
      <c r="Q30" s="172" t="s">
        <v>1</v>
      </c>
    </row>
    <row r="31" spans="1:17" x14ac:dyDescent="0.2">
      <c r="A31" s="2" t="s">
        <v>50</v>
      </c>
      <c r="B31" s="169">
        <v>19</v>
      </c>
      <c r="C31" s="166" t="s">
        <v>1</v>
      </c>
      <c r="D31" s="166" t="s">
        <v>1</v>
      </c>
      <c r="E31" s="166" t="s">
        <v>1</v>
      </c>
      <c r="F31" s="166" t="s">
        <v>1</v>
      </c>
      <c r="G31" s="166" t="s">
        <v>1</v>
      </c>
      <c r="H31" s="166" t="s">
        <v>1</v>
      </c>
      <c r="I31" s="166" t="s">
        <v>1</v>
      </c>
      <c r="J31" s="166" t="s">
        <v>1</v>
      </c>
      <c r="K31" s="166" t="s">
        <v>1</v>
      </c>
      <c r="L31" s="166" t="s">
        <v>1</v>
      </c>
      <c r="M31" s="166" t="s">
        <v>1</v>
      </c>
      <c r="N31" s="166" t="s">
        <v>1</v>
      </c>
      <c r="O31" s="166" t="s">
        <v>1</v>
      </c>
      <c r="P31" s="172" t="s">
        <v>1</v>
      </c>
      <c r="Q31" s="172" t="s">
        <v>1</v>
      </c>
    </row>
    <row r="32" spans="1:17" x14ac:dyDescent="0.2">
      <c r="A32" s="2" t="s">
        <v>51</v>
      </c>
      <c r="B32" s="169">
        <v>96</v>
      </c>
      <c r="C32" s="166">
        <v>0</v>
      </c>
      <c r="D32" s="166">
        <v>2.7802104130387299E-2</v>
      </c>
      <c r="E32" s="166">
        <v>2.7245059609413098E-2</v>
      </c>
      <c r="F32" s="166">
        <v>0.14210620522499101</v>
      </c>
      <c r="G32" s="166">
        <v>0.27760189771652199</v>
      </c>
      <c r="H32" s="166">
        <v>0.205343171954155</v>
      </c>
      <c r="I32" s="166">
        <v>6.8046614527702304E-2</v>
      </c>
      <c r="J32" s="166">
        <v>7.9473517835140201E-2</v>
      </c>
      <c r="K32" s="166">
        <v>5.5908698588609702E-2</v>
      </c>
      <c r="L32" s="166">
        <v>5.1011983305215801E-2</v>
      </c>
      <c r="M32" s="166">
        <v>4.9081258475780501E-2</v>
      </c>
      <c r="N32" s="166">
        <v>1.63794737309217E-2</v>
      </c>
      <c r="O32" s="166">
        <v>0</v>
      </c>
      <c r="P32" s="172">
        <v>673.85998535156205</v>
      </c>
      <c r="Q32" s="172">
        <v>600</v>
      </c>
    </row>
    <row r="33" spans="1:17" x14ac:dyDescent="0.2">
      <c r="A33" s="2" t="s">
        <v>52</v>
      </c>
      <c r="B33" s="169">
        <v>72</v>
      </c>
      <c r="C33" s="166">
        <v>0</v>
      </c>
      <c r="D33" s="166">
        <v>0</v>
      </c>
      <c r="E33" s="166">
        <v>0</v>
      </c>
      <c r="F33" s="166">
        <v>8.8097065687179593E-2</v>
      </c>
      <c r="G33" s="166">
        <v>0.14246559143066401</v>
      </c>
      <c r="H33" s="166">
        <v>0.37827757000923201</v>
      </c>
      <c r="I33" s="166">
        <v>0.11341421306133299</v>
      </c>
      <c r="J33" s="166">
        <v>9.2568509280681596E-2</v>
      </c>
      <c r="K33" s="166">
        <v>4.8696462064981502E-2</v>
      </c>
      <c r="L33" s="166">
        <v>5.8135639876127201E-2</v>
      </c>
      <c r="M33" s="166">
        <v>5.0958871841430699E-2</v>
      </c>
      <c r="N33" s="166">
        <v>2.0823601633310301E-2</v>
      </c>
      <c r="O33" s="166">
        <v>6.5624839626252703E-3</v>
      </c>
      <c r="P33" s="172">
        <v>751.87554931640602</v>
      </c>
      <c r="Q33" s="172">
        <v>685</v>
      </c>
    </row>
    <row r="34" spans="1:17" x14ac:dyDescent="0.2">
      <c r="A34" s="2" t="s">
        <v>53</v>
      </c>
      <c r="B34" s="169">
        <v>45</v>
      </c>
      <c r="C34" s="166">
        <v>0</v>
      </c>
      <c r="D34" s="166">
        <v>0</v>
      </c>
      <c r="E34" s="166">
        <v>9.8503027111291903E-3</v>
      </c>
      <c r="F34" s="166">
        <v>1.09630096703768E-2</v>
      </c>
      <c r="G34" s="166">
        <v>0.12638857960701</v>
      </c>
      <c r="H34" s="166">
        <v>0.25437965989112898</v>
      </c>
      <c r="I34" s="166">
        <v>0.124746456742287</v>
      </c>
      <c r="J34" s="166">
        <v>0.19554513692855799</v>
      </c>
      <c r="K34" s="166">
        <v>6.7484728991985293E-2</v>
      </c>
      <c r="L34" s="166">
        <v>8.8630549609661102E-2</v>
      </c>
      <c r="M34" s="166">
        <v>4.30574119091034E-2</v>
      </c>
      <c r="N34" s="166">
        <v>2.4781955406069801E-2</v>
      </c>
      <c r="O34" s="166">
        <v>5.41722103953362E-2</v>
      </c>
      <c r="P34" s="172">
        <v>869.435302734375</v>
      </c>
      <c r="Q34" s="172">
        <v>760</v>
      </c>
    </row>
    <row r="35" spans="1:17" x14ac:dyDescent="0.2">
      <c r="A35" s="2" t="s">
        <v>54</v>
      </c>
      <c r="B35" s="169">
        <v>25</v>
      </c>
      <c r="C35" s="166" t="s">
        <v>1</v>
      </c>
      <c r="D35" s="166" t="s">
        <v>1</v>
      </c>
      <c r="E35" s="166" t="s">
        <v>1</v>
      </c>
      <c r="F35" s="166" t="s">
        <v>1</v>
      </c>
      <c r="G35" s="166" t="s">
        <v>1</v>
      </c>
      <c r="H35" s="166" t="s">
        <v>1</v>
      </c>
      <c r="I35" s="166" t="s">
        <v>1</v>
      </c>
      <c r="J35" s="166" t="s">
        <v>1</v>
      </c>
      <c r="K35" s="166" t="s">
        <v>1</v>
      </c>
      <c r="L35" s="166" t="s">
        <v>1</v>
      </c>
      <c r="M35" s="166" t="s">
        <v>1</v>
      </c>
      <c r="N35" s="166" t="s">
        <v>1</v>
      </c>
      <c r="O35" s="166" t="s">
        <v>1</v>
      </c>
      <c r="P35" s="172" t="s">
        <v>1</v>
      </c>
      <c r="Q35" s="172" t="s">
        <v>1</v>
      </c>
    </row>
    <row r="36" spans="1:17" x14ac:dyDescent="0.2">
      <c r="A36" s="2" t="s">
        <v>55</v>
      </c>
      <c r="B36" s="169">
        <v>27</v>
      </c>
      <c r="C36" s="166" t="s">
        <v>1</v>
      </c>
      <c r="D36" s="166" t="s">
        <v>1</v>
      </c>
      <c r="E36" s="166" t="s">
        <v>1</v>
      </c>
      <c r="F36" s="166" t="s">
        <v>1</v>
      </c>
      <c r="G36" s="166" t="s">
        <v>1</v>
      </c>
      <c r="H36" s="166" t="s">
        <v>1</v>
      </c>
      <c r="I36" s="166" t="s">
        <v>1</v>
      </c>
      <c r="J36" s="166" t="s">
        <v>1</v>
      </c>
      <c r="K36" s="166" t="s">
        <v>1</v>
      </c>
      <c r="L36" s="166" t="s">
        <v>1</v>
      </c>
      <c r="M36" s="166" t="s">
        <v>1</v>
      </c>
      <c r="N36" s="166" t="s">
        <v>1</v>
      </c>
      <c r="O36" s="166" t="s">
        <v>1</v>
      </c>
      <c r="P36" s="172" t="s">
        <v>1</v>
      </c>
      <c r="Q36" s="172" t="s">
        <v>1</v>
      </c>
    </row>
    <row r="37" spans="1:17" x14ac:dyDescent="0.2">
      <c r="A37" s="2" t="s">
        <v>56</v>
      </c>
      <c r="B37" s="169">
        <v>34</v>
      </c>
      <c r="C37" s="166">
        <v>0</v>
      </c>
      <c r="D37" s="166">
        <v>2.83265989273787E-2</v>
      </c>
      <c r="E37" s="166">
        <v>4.5512821525335298E-2</v>
      </c>
      <c r="F37" s="166">
        <v>0.14396072924137099</v>
      </c>
      <c r="G37" s="166">
        <v>0.27770483493804898</v>
      </c>
      <c r="H37" s="166">
        <v>0.188246876001358</v>
      </c>
      <c r="I37" s="166">
        <v>0.107310131192207</v>
      </c>
      <c r="J37" s="166">
        <v>6.0897573828697198E-2</v>
      </c>
      <c r="K37" s="166">
        <v>2.64931451529264E-2</v>
      </c>
      <c r="L37" s="166">
        <v>2.9322128742933301E-2</v>
      </c>
      <c r="M37" s="166">
        <v>0</v>
      </c>
      <c r="N37" s="166">
        <v>4.6712338924408001E-2</v>
      </c>
      <c r="O37" s="166">
        <v>4.5512821525335298E-2</v>
      </c>
      <c r="P37" s="172">
        <v>723.65167236328102</v>
      </c>
      <c r="Q37" s="172">
        <v>623</v>
      </c>
    </row>
    <row r="38" spans="1:17" x14ac:dyDescent="0.2">
      <c r="A38" s="2" t="s">
        <v>57</v>
      </c>
      <c r="B38" s="169">
        <v>90</v>
      </c>
      <c r="C38" s="166">
        <v>0</v>
      </c>
      <c r="D38" s="166">
        <v>2.4970490485429798E-2</v>
      </c>
      <c r="E38" s="166">
        <v>0</v>
      </c>
      <c r="F38" s="166">
        <v>0.10832790285348901</v>
      </c>
      <c r="G38" s="166">
        <v>0.12591780722141299</v>
      </c>
      <c r="H38" s="166">
        <v>0.24564610421657601</v>
      </c>
      <c r="I38" s="166">
        <v>0.129878759384155</v>
      </c>
      <c r="J38" s="166">
        <v>8.9082650840282399E-2</v>
      </c>
      <c r="K38" s="166">
        <v>9.7448810935020405E-2</v>
      </c>
      <c r="L38" s="166">
        <v>9.3770980834960896E-2</v>
      </c>
      <c r="M38" s="166">
        <v>4.9092546105384799E-2</v>
      </c>
      <c r="N38" s="166">
        <v>2.18480248004198E-2</v>
      </c>
      <c r="O38" s="166">
        <v>1.40159167349339E-2</v>
      </c>
      <c r="P38" s="172">
        <v>774.20147705078102</v>
      </c>
      <c r="Q38" s="172">
        <v>678</v>
      </c>
    </row>
    <row r="39" spans="1:17" x14ac:dyDescent="0.2">
      <c r="A39" s="2" t="s">
        <v>58</v>
      </c>
      <c r="B39" s="169">
        <v>79</v>
      </c>
      <c r="C39" s="166">
        <v>0</v>
      </c>
      <c r="D39" s="166">
        <v>4.65464480221272E-2</v>
      </c>
      <c r="E39" s="166">
        <v>0</v>
      </c>
      <c r="F39" s="166">
        <v>0.172065153717995</v>
      </c>
      <c r="G39" s="166">
        <v>0.28725761175155601</v>
      </c>
      <c r="H39" s="166">
        <v>0.13203123211860701</v>
      </c>
      <c r="I39" s="166">
        <v>0.13244809210300401</v>
      </c>
      <c r="J39" s="166">
        <v>8.47602933645248E-2</v>
      </c>
      <c r="K39" s="166">
        <v>5.6763727217912702E-2</v>
      </c>
      <c r="L39" s="166">
        <v>3.9339330047369003E-2</v>
      </c>
      <c r="M39" s="166">
        <v>1.19548579677939E-2</v>
      </c>
      <c r="N39" s="166">
        <v>2.7677072212100001E-2</v>
      </c>
      <c r="O39" s="166">
        <v>9.1561870649456995E-3</v>
      </c>
      <c r="P39" s="172">
        <v>684.86297607421898</v>
      </c>
      <c r="Q39" s="172">
        <v>595</v>
      </c>
    </row>
    <row r="40" spans="1:17" x14ac:dyDescent="0.2">
      <c r="A40" s="2" t="s">
        <v>59</v>
      </c>
      <c r="B40" s="169">
        <v>61</v>
      </c>
      <c r="C40" s="166">
        <v>0</v>
      </c>
      <c r="D40" s="166">
        <v>0</v>
      </c>
      <c r="E40" s="166">
        <v>5.5494464933872202E-2</v>
      </c>
      <c r="F40" s="166">
        <v>0.28166529536247298</v>
      </c>
      <c r="G40" s="166">
        <v>0.27691715955734297</v>
      </c>
      <c r="H40" s="166">
        <v>0.12385787069797501</v>
      </c>
      <c r="I40" s="166">
        <v>0.119177341461182</v>
      </c>
      <c r="J40" s="166">
        <v>5.2751980721950503E-2</v>
      </c>
      <c r="K40" s="166">
        <v>6.2651023268699604E-2</v>
      </c>
      <c r="L40" s="166">
        <v>5.4187844507396204E-3</v>
      </c>
      <c r="M40" s="166">
        <v>2.20660921186209E-2</v>
      </c>
      <c r="N40" s="166">
        <v>0</v>
      </c>
      <c r="O40" s="166">
        <v>0</v>
      </c>
      <c r="P40" s="172">
        <v>609.23370361328102</v>
      </c>
      <c r="Q40" s="172">
        <v>540</v>
      </c>
    </row>
    <row r="41" spans="1:17" x14ac:dyDescent="0.2">
      <c r="A41" s="2" t="s">
        <v>60</v>
      </c>
      <c r="B41" s="169">
        <v>81</v>
      </c>
      <c r="C41" s="166">
        <v>0</v>
      </c>
      <c r="D41" s="166">
        <v>2.4237141013145402E-2</v>
      </c>
      <c r="E41" s="166">
        <v>6.3709393143653897E-2</v>
      </c>
      <c r="F41" s="166">
        <v>0.35115501284599299</v>
      </c>
      <c r="G41" s="166">
        <v>0.170326888561249</v>
      </c>
      <c r="H41" s="166">
        <v>0.172327980399132</v>
      </c>
      <c r="I41" s="166">
        <v>6.5542005002498599E-2</v>
      </c>
      <c r="J41" s="166">
        <v>5.9049945324659299E-2</v>
      </c>
      <c r="K41" s="166">
        <v>3.3132068812847103E-2</v>
      </c>
      <c r="L41" s="166">
        <v>2.3726195096969601E-2</v>
      </c>
      <c r="M41" s="166">
        <v>4.0222397074103399E-3</v>
      </c>
      <c r="N41" s="166">
        <v>2.5941545143723502E-2</v>
      </c>
      <c r="O41" s="166">
        <v>6.8295761011540898E-3</v>
      </c>
      <c r="P41" s="172">
        <v>619.67791748046898</v>
      </c>
      <c r="Q41" s="172">
        <v>526</v>
      </c>
    </row>
    <row r="42" spans="1:17" x14ac:dyDescent="0.2">
      <c r="A42" s="2" t="s">
        <v>61</v>
      </c>
      <c r="B42" s="169">
        <v>52</v>
      </c>
      <c r="C42" s="166">
        <v>0</v>
      </c>
      <c r="D42" s="166">
        <v>0</v>
      </c>
      <c r="E42" s="166">
        <v>0.14799448847770699</v>
      </c>
      <c r="F42" s="166">
        <v>0.115462511777878</v>
      </c>
      <c r="G42" s="166">
        <v>0.18946036696433999</v>
      </c>
      <c r="H42" s="166">
        <v>0.122928261756897</v>
      </c>
      <c r="I42" s="166">
        <v>8.95562544465065E-2</v>
      </c>
      <c r="J42" s="166">
        <v>0.13481391966342901</v>
      </c>
      <c r="K42" s="166">
        <v>2.5672178715467502E-2</v>
      </c>
      <c r="L42" s="166">
        <v>0.13498380780220001</v>
      </c>
      <c r="M42" s="166">
        <v>1.6917089000344301E-2</v>
      </c>
      <c r="N42" s="166">
        <v>2.22111344337463E-2</v>
      </c>
      <c r="O42" s="166">
        <v>0</v>
      </c>
      <c r="P42" s="172">
        <v>681.64019775390602</v>
      </c>
      <c r="Q42" s="172">
        <v>630</v>
      </c>
    </row>
    <row r="43" spans="1:17" x14ac:dyDescent="0.2">
      <c r="A43" s="2" t="s">
        <v>62</v>
      </c>
      <c r="B43" s="169">
        <v>63</v>
      </c>
      <c r="C43" s="166">
        <v>0</v>
      </c>
      <c r="D43" s="166">
        <v>0</v>
      </c>
      <c r="E43" s="166">
        <v>8.6173079907894107E-2</v>
      </c>
      <c r="F43" s="166">
        <v>0</v>
      </c>
      <c r="G43" s="166">
        <v>0.148689359426498</v>
      </c>
      <c r="H43" s="166">
        <v>0.18079046905040699</v>
      </c>
      <c r="I43" s="166">
        <v>0.179489895701408</v>
      </c>
      <c r="J43" s="166">
        <v>7.6381132006645203E-2</v>
      </c>
      <c r="K43" s="166">
        <v>0.110746949911118</v>
      </c>
      <c r="L43" s="166">
        <v>7.5123451650142697E-2</v>
      </c>
      <c r="M43" s="166">
        <v>8.1278733909130096E-2</v>
      </c>
      <c r="N43" s="166">
        <v>3.1513251364231103E-2</v>
      </c>
      <c r="O43" s="166">
        <v>2.9813695698976499E-2</v>
      </c>
      <c r="P43" s="172">
        <v>827.92822265625</v>
      </c>
      <c r="Q43" s="172">
        <v>720</v>
      </c>
    </row>
    <row r="44" spans="1:17" x14ac:dyDescent="0.2">
      <c r="A44" s="2" t="s">
        <v>63</v>
      </c>
      <c r="B44" s="169">
        <v>73</v>
      </c>
      <c r="C44" s="166">
        <v>0</v>
      </c>
      <c r="D44" s="166">
        <v>0</v>
      </c>
      <c r="E44" s="166">
        <v>0</v>
      </c>
      <c r="F44" s="166">
        <v>0.168021515011787</v>
      </c>
      <c r="G44" s="166">
        <v>0.20377600193023701</v>
      </c>
      <c r="H44" s="166">
        <v>0.17341260612011</v>
      </c>
      <c r="I44" s="166">
        <v>0.13378252089023601</v>
      </c>
      <c r="J44" s="166">
        <v>8.3766832947731004E-2</v>
      </c>
      <c r="K44" s="166">
        <v>6.79280459880829E-2</v>
      </c>
      <c r="L44" s="166">
        <v>6.7911058664321899E-2</v>
      </c>
      <c r="M44" s="166">
        <v>2.7640171349048601E-2</v>
      </c>
      <c r="N44" s="166">
        <v>5.6519087404012701E-2</v>
      </c>
      <c r="O44" s="166">
        <v>1.7242172732949299E-2</v>
      </c>
      <c r="P44" s="172">
        <v>774.15051269531205</v>
      </c>
      <c r="Q44" s="172">
        <v>632</v>
      </c>
    </row>
    <row r="45" spans="1:17" x14ac:dyDescent="0.2">
      <c r="A45" s="2" t="s">
        <v>64</v>
      </c>
      <c r="B45" s="169">
        <v>82</v>
      </c>
      <c r="C45" s="166">
        <v>0</v>
      </c>
      <c r="D45" s="166">
        <v>0</v>
      </c>
      <c r="E45" s="166">
        <v>3.9029985666274997E-2</v>
      </c>
      <c r="F45" s="166">
        <v>0.15468910336494399</v>
      </c>
      <c r="G45" s="166">
        <v>0.35990837216377303</v>
      </c>
      <c r="H45" s="166">
        <v>0.20306861400604201</v>
      </c>
      <c r="I45" s="166">
        <v>7.17649236321449E-2</v>
      </c>
      <c r="J45" s="166">
        <v>4.1900731623172802E-2</v>
      </c>
      <c r="K45" s="166">
        <v>1.9742963835597E-2</v>
      </c>
      <c r="L45" s="166">
        <v>5.8898814022540998E-2</v>
      </c>
      <c r="M45" s="166">
        <v>3.7126116454601302E-2</v>
      </c>
      <c r="N45" s="166">
        <v>1.38703864067793E-2</v>
      </c>
      <c r="O45" s="166">
        <v>0</v>
      </c>
      <c r="P45" s="172">
        <v>656.54205322265602</v>
      </c>
      <c r="Q45" s="172">
        <v>580</v>
      </c>
    </row>
    <row r="46" spans="1:17" x14ac:dyDescent="0.2">
      <c r="A46" s="2" t="s">
        <v>65</v>
      </c>
      <c r="B46" s="169">
        <v>69</v>
      </c>
      <c r="C46" s="166">
        <v>0</v>
      </c>
      <c r="D46" s="166">
        <v>0</v>
      </c>
      <c r="E46" s="166">
        <v>8.5111282765865298E-2</v>
      </c>
      <c r="F46" s="166">
        <v>0.22326880693435699</v>
      </c>
      <c r="G46" s="166">
        <v>0.34270030260086098</v>
      </c>
      <c r="H46" s="166">
        <v>0.113978959619999</v>
      </c>
      <c r="I46" s="166">
        <v>9.6199959516525296E-2</v>
      </c>
      <c r="J46" s="166">
        <v>5.8339767158031498E-2</v>
      </c>
      <c r="K46" s="166">
        <v>2.2964986041188198E-2</v>
      </c>
      <c r="L46" s="166">
        <v>1.02348681539297E-2</v>
      </c>
      <c r="M46" s="166">
        <v>2.3132650181651102E-2</v>
      </c>
      <c r="N46" s="166">
        <v>1.7151646316051501E-2</v>
      </c>
      <c r="O46" s="166">
        <v>6.9167781621217702E-3</v>
      </c>
      <c r="P46" s="172">
        <v>619.262939453125</v>
      </c>
      <c r="Q46" s="172">
        <v>554</v>
      </c>
    </row>
    <row r="47" spans="1:17" x14ac:dyDescent="0.2">
      <c r="A47" s="2" t="s">
        <v>66</v>
      </c>
      <c r="B47" s="169">
        <v>18</v>
      </c>
      <c r="C47" s="166" t="s">
        <v>1</v>
      </c>
      <c r="D47" s="166" t="s">
        <v>1</v>
      </c>
      <c r="E47" s="166" t="s">
        <v>1</v>
      </c>
      <c r="F47" s="166" t="s">
        <v>1</v>
      </c>
      <c r="G47" s="166" t="s">
        <v>1</v>
      </c>
      <c r="H47" s="166" t="s">
        <v>1</v>
      </c>
      <c r="I47" s="166" t="s">
        <v>1</v>
      </c>
      <c r="J47" s="166" t="s">
        <v>1</v>
      </c>
      <c r="K47" s="166" t="s">
        <v>1</v>
      </c>
      <c r="L47" s="166" t="s">
        <v>1</v>
      </c>
      <c r="M47" s="166" t="s">
        <v>1</v>
      </c>
      <c r="N47" s="166" t="s">
        <v>1</v>
      </c>
      <c r="O47" s="166" t="s">
        <v>1</v>
      </c>
      <c r="P47" s="172" t="s">
        <v>1</v>
      </c>
      <c r="Q47" s="172" t="s">
        <v>1</v>
      </c>
    </row>
    <row r="48" spans="1:17" x14ac:dyDescent="0.2">
      <c r="A48" s="2" t="s">
        <v>67</v>
      </c>
      <c r="B48" s="169">
        <v>11</v>
      </c>
      <c r="C48" s="166" t="s">
        <v>1</v>
      </c>
      <c r="D48" s="166" t="s">
        <v>1</v>
      </c>
      <c r="E48" s="166" t="s">
        <v>1</v>
      </c>
      <c r="F48" s="166" t="s">
        <v>1</v>
      </c>
      <c r="G48" s="166" t="s">
        <v>1</v>
      </c>
      <c r="H48" s="166" t="s">
        <v>1</v>
      </c>
      <c r="I48" s="166" t="s">
        <v>1</v>
      </c>
      <c r="J48" s="166" t="s">
        <v>1</v>
      </c>
      <c r="K48" s="166" t="s">
        <v>1</v>
      </c>
      <c r="L48" s="166" t="s">
        <v>1</v>
      </c>
      <c r="M48" s="166" t="s">
        <v>1</v>
      </c>
      <c r="N48" s="166" t="s">
        <v>1</v>
      </c>
      <c r="O48" s="166" t="s">
        <v>1</v>
      </c>
      <c r="P48" s="172" t="s">
        <v>1</v>
      </c>
      <c r="Q48" s="172" t="s">
        <v>1</v>
      </c>
    </row>
    <row r="49" spans="1:17" x14ac:dyDescent="0.2">
      <c r="A49" s="2" t="s">
        <v>68</v>
      </c>
      <c r="B49" s="169">
        <v>39</v>
      </c>
      <c r="C49" s="166">
        <v>0</v>
      </c>
      <c r="D49" s="166">
        <v>0</v>
      </c>
      <c r="E49" s="166">
        <v>2.74155717343092E-2</v>
      </c>
      <c r="F49" s="166">
        <v>7.47480317950249E-2</v>
      </c>
      <c r="G49" s="166">
        <v>0.172980532050133</v>
      </c>
      <c r="H49" s="166">
        <v>0.217116013169289</v>
      </c>
      <c r="I49" s="166">
        <v>0.201013013720512</v>
      </c>
      <c r="J49" s="166">
        <v>2.3972356691956499E-2</v>
      </c>
      <c r="K49" s="166">
        <v>8.7867826223373399E-2</v>
      </c>
      <c r="L49" s="166">
        <v>1.9047874957323099E-2</v>
      </c>
      <c r="M49" s="166">
        <v>8.0792345106601701E-2</v>
      </c>
      <c r="N49" s="166">
        <v>9.50464457273483E-2</v>
      </c>
      <c r="O49" s="166">
        <v>0</v>
      </c>
      <c r="P49" s="172">
        <v>814.357666015625</v>
      </c>
      <c r="Q49" s="172">
        <v>700</v>
      </c>
    </row>
    <row r="50" spans="1:17" x14ac:dyDescent="0.2">
      <c r="A50" s="2" t="s">
        <v>69</v>
      </c>
      <c r="B50" s="169">
        <v>62</v>
      </c>
      <c r="C50" s="166">
        <v>0</v>
      </c>
      <c r="D50" s="166">
        <v>1.80715974420309E-2</v>
      </c>
      <c r="E50" s="166">
        <v>0.176177188754082</v>
      </c>
      <c r="F50" s="166">
        <v>0.29136687517166099</v>
      </c>
      <c r="G50" s="166">
        <v>0.222124218940735</v>
      </c>
      <c r="H50" s="166">
        <v>0.235760048031807</v>
      </c>
      <c r="I50" s="166">
        <v>4.5304220169782597E-2</v>
      </c>
      <c r="J50" s="166">
        <v>1.11958654597402E-2</v>
      </c>
      <c r="K50" s="166">
        <v>0</v>
      </c>
      <c r="L50" s="166">
        <v>0</v>
      </c>
      <c r="M50" s="166">
        <v>0</v>
      </c>
      <c r="N50" s="166">
        <v>0</v>
      </c>
      <c r="O50" s="166">
        <v>0</v>
      </c>
      <c r="P50" s="172">
        <v>506.11959838867199</v>
      </c>
      <c r="Q50" s="172">
        <v>505</v>
      </c>
    </row>
    <row r="51" spans="1:17" x14ac:dyDescent="0.2">
      <c r="A51" s="2" t="s">
        <v>70</v>
      </c>
      <c r="B51" s="169">
        <v>88</v>
      </c>
      <c r="C51" s="166">
        <v>0</v>
      </c>
      <c r="D51" s="166">
        <v>3.3329408615827602E-2</v>
      </c>
      <c r="E51" s="166">
        <v>0.17002834379673001</v>
      </c>
      <c r="F51" s="166">
        <v>9.7535729408264202E-2</v>
      </c>
      <c r="G51" s="166">
        <v>0.29019936919212302</v>
      </c>
      <c r="H51" s="166">
        <v>0.164183884859085</v>
      </c>
      <c r="I51" s="166">
        <v>0.15135428309440599</v>
      </c>
      <c r="J51" s="166">
        <v>7.2098761796951294E-2</v>
      </c>
      <c r="K51" s="166">
        <v>4.5292368158698099E-3</v>
      </c>
      <c r="L51" s="166">
        <v>1.6740988940000499E-2</v>
      </c>
      <c r="M51" s="166">
        <v>0</v>
      </c>
      <c r="N51" s="166">
        <v>0</v>
      </c>
      <c r="O51" s="166">
        <v>0</v>
      </c>
      <c r="P51" s="172">
        <v>570.81390380859398</v>
      </c>
      <c r="Q51" s="172">
        <v>550</v>
      </c>
    </row>
    <row r="52" spans="1:17" x14ac:dyDescent="0.2">
      <c r="A52" s="2" t="s">
        <v>71</v>
      </c>
      <c r="B52" s="169">
        <v>19</v>
      </c>
      <c r="C52" s="166" t="s">
        <v>1</v>
      </c>
      <c r="D52" s="166" t="s">
        <v>1</v>
      </c>
      <c r="E52" s="166" t="s">
        <v>1</v>
      </c>
      <c r="F52" s="166" t="s">
        <v>1</v>
      </c>
      <c r="G52" s="166" t="s">
        <v>1</v>
      </c>
      <c r="H52" s="166" t="s">
        <v>1</v>
      </c>
      <c r="I52" s="166" t="s">
        <v>1</v>
      </c>
      <c r="J52" s="166" t="s">
        <v>1</v>
      </c>
      <c r="K52" s="166" t="s">
        <v>1</v>
      </c>
      <c r="L52" s="166" t="s">
        <v>1</v>
      </c>
      <c r="M52" s="166" t="s">
        <v>1</v>
      </c>
      <c r="N52" s="166" t="s">
        <v>1</v>
      </c>
      <c r="O52" s="166" t="s">
        <v>1</v>
      </c>
      <c r="P52" s="172" t="s">
        <v>1</v>
      </c>
      <c r="Q52" s="172" t="s">
        <v>1</v>
      </c>
    </row>
    <row r="53" spans="1:17" x14ac:dyDescent="0.2">
      <c r="A53" s="2" t="s">
        <v>72</v>
      </c>
      <c r="B53" s="169">
        <v>62</v>
      </c>
      <c r="C53" s="166">
        <v>0</v>
      </c>
      <c r="D53" s="166">
        <v>2.29782555252314E-2</v>
      </c>
      <c r="E53" s="166">
        <v>0.17974345386028301</v>
      </c>
      <c r="F53" s="166">
        <v>0.14306697249412501</v>
      </c>
      <c r="G53" s="166">
        <v>0.20481218397617301</v>
      </c>
      <c r="H53" s="166">
        <v>0.214121147990227</v>
      </c>
      <c r="I53" s="166">
        <v>9.2607639729976696E-2</v>
      </c>
      <c r="J53" s="166">
        <v>4.1452404111623799E-2</v>
      </c>
      <c r="K53" s="166">
        <v>2.03074235469103E-2</v>
      </c>
      <c r="L53" s="166">
        <v>5.23522542789578E-3</v>
      </c>
      <c r="M53" s="166">
        <v>3.8643144071102101E-2</v>
      </c>
      <c r="N53" s="166">
        <v>3.7032153457403197E-2</v>
      </c>
      <c r="O53" s="166">
        <v>0</v>
      </c>
      <c r="P53" s="172">
        <v>621.146240234375</v>
      </c>
      <c r="Q53" s="172">
        <v>571</v>
      </c>
    </row>
    <row r="54" spans="1:17" x14ac:dyDescent="0.2">
      <c r="A54" s="2" t="s">
        <v>73</v>
      </c>
      <c r="B54" s="169">
        <v>86</v>
      </c>
      <c r="C54" s="166">
        <v>0</v>
      </c>
      <c r="D54" s="166">
        <v>0</v>
      </c>
      <c r="E54" s="166">
        <v>0.21978649497032199</v>
      </c>
      <c r="F54" s="166">
        <v>0.18919286131858801</v>
      </c>
      <c r="G54" s="166">
        <v>0.29569268226623502</v>
      </c>
      <c r="H54" s="166">
        <v>0.16080579161644001</v>
      </c>
      <c r="I54" s="166">
        <v>6.9711431860923795E-2</v>
      </c>
      <c r="J54" s="166">
        <v>1.5032487921416799E-2</v>
      </c>
      <c r="K54" s="166">
        <v>9.8777785897254892E-3</v>
      </c>
      <c r="L54" s="166">
        <v>3.4584995359182399E-2</v>
      </c>
      <c r="M54" s="166">
        <v>5.3154812194407004E-3</v>
      </c>
      <c r="N54" s="166">
        <v>0</v>
      </c>
      <c r="O54" s="166">
        <v>0</v>
      </c>
      <c r="P54" s="172">
        <v>543.01397705078102</v>
      </c>
      <c r="Q54" s="172">
        <v>514</v>
      </c>
    </row>
    <row r="55" spans="1:17" x14ac:dyDescent="0.2">
      <c r="A55" s="2" t="s">
        <v>74</v>
      </c>
      <c r="B55" s="169">
        <v>30</v>
      </c>
      <c r="C55" s="166">
        <v>0</v>
      </c>
      <c r="D55" s="166">
        <v>0</v>
      </c>
      <c r="E55" s="166">
        <v>9.39655601978302E-2</v>
      </c>
      <c r="F55" s="166">
        <v>0.14491376280784601</v>
      </c>
      <c r="G55" s="166">
        <v>0.29300722479820301</v>
      </c>
      <c r="H55" s="166">
        <v>0.13372646272182501</v>
      </c>
      <c r="I55" s="166">
        <v>8.4375038743019104E-2</v>
      </c>
      <c r="J55" s="166">
        <v>4.49474640190601E-2</v>
      </c>
      <c r="K55" s="166">
        <v>6.8453736603259999E-2</v>
      </c>
      <c r="L55" s="166">
        <v>0.13661076128482799</v>
      </c>
      <c r="M55" s="166">
        <v>0</v>
      </c>
      <c r="N55" s="166">
        <v>0</v>
      </c>
      <c r="O55" s="166">
        <v>0</v>
      </c>
      <c r="P55" s="172">
        <v>647.38446044921898</v>
      </c>
      <c r="Q55" s="172">
        <v>580</v>
      </c>
    </row>
    <row r="56" spans="1:17" x14ac:dyDescent="0.2">
      <c r="A56" s="2" t="s">
        <v>75</v>
      </c>
      <c r="B56" s="169">
        <v>89</v>
      </c>
      <c r="C56" s="166">
        <v>0</v>
      </c>
      <c r="D56" s="166">
        <v>1.1216988787055E-2</v>
      </c>
      <c r="E56" s="166">
        <v>1.7029752954840702E-2</v>
      </c>
      <c r="F56" s="166">
        <v>0.25855833292007402</v>
      </c>
      <c r="G56" s="166">
        <v>0.202651277184486</v>
      </c>
      <c r="H56" s="166">
        <v>0.186271622776985</v>
      </c>
      <c r="I56" s="166">
        <v>0.13883641362190199</v>
      </c>
      <c r="J56" s="166">
        <v>4.7064736485481297E-2</v>
      </c>
      <c r="K56" s="166">
        <v>4.4563837349414798E-2</v>
      </c>
      <c r="L56" s="166">
        <v>3.73862981796265E-2</v>
      </c>
      <c r="M56" s="166">
        <v>4.8877924680709797E-2</v>
      </c>
      <c r="N56" s="166">
        <v>7.5428183190524604E-3</v>
      </c>
      <c r="O56" s="166">
        <v>0</v>
      </c>
      <c r="P56" s="172">
        <v>654.36669921875</v>
      </c>
      <c r="Q56" s="172">
        <v>600</v>
      </c>
    </row>
    <row r="57" spans="1:17" x14ac:dyDescent="0.2">
      <c r="A57" s="2" t="s">
        <v>76</v>
      </c>
      <c r="B57" s="169">
        <v>78</v>
      </c>
      <c r="C57" s="166">
        <v>0</v>
      </c>
      <c r="D57" s="166">
        <v>0</v>
      </c>
      <c r="E57" s="166">
        <v>0.132598802447319</v>
      </c>
      <c r="F57" s="166">
        <v>2.6810817420482601E-2</v>
      </c>
      <c r="G57" s="166">
        <v>0.26652702689170799</v>
      </c>
      <c r="H57" s="166">
        <v>0.16672749817371399</v>
      </c>
      <c r="I57" s="166">
        <v>0.189832463860512</v>
      </c>
      <c r="J57" s="166">
        <v>9.1515101492404896E-2</v>
      </c>
      <c r="K57" s="166">
        <v>3.5512711852788897E-2</v>
      </c>
      <c r="L57" s="166">
        <v>3.3805694431066499E-2</v>
      </c>
      <c r="M57" s="166">
        <v>3.3364817500114399E-2</v>
      </c>
      <c r="N57" s="166">
        <v>2.33050677925348E-2</v>
      </c>
      <c r="O57" s="166">
        <v>0</v>
      </c>
      <c r="P57" s="172">
        <v>677.132080078125</v>
      </c>
      <c r="Q57" s="172">
        <v>656</v>
      </c>
    </row>
    <row r="58" spans="1:17" x14ac:dyDescent="0.2">
      <c r="A58" s="2" t="s">
        <v>77</v>
      </c>
      <c r="B58" s="169">
        <v>82</v>
      </c>
      <c r="C58" s="166">
        <v>0</v>
      </c>
      <c r="D58" s="166">
        <v>1.4289645478129401E-2</v>
      </c>
      <c r="E58" s="166">
        <v>3.54891046881676E-2</v>
      </c>
      <c r="F58" s="166">
        <v>0.15430949628353099</v>
      </c>
      <c r="G58" s="166">
        <v>0.19542032480239899</v>
      </c>
      <c r="H58" s="166">
        <v>0.19210609793663</v>
      </c>
      <c r="I58" s="166">
        <v>0.23339320719242099</v>
      </c>
      <c r="J58" s="166">
        <v>7.7174328267574296E-2</v>
      </c>
      <c r="K58" s="166">
        <v>1.41416722908616E-2</v>
      </c>
      <c r="L58" s="166">
        <v>4.7116532921791097E-2</v>
      </c>
      <c r="M58" s="166">
        <v>3.42868617735803E-3</v>
      </c>
      <c r="N58" s="166">
        <v>2.29102075099945E-2</v>
      </c>
      <c r="O58" s="166">
        <v>1.02206915616989E-2</v>
      </c>
      <c r="P58" s="172">
        <v>683.73974609375</v>
      </c>
      <c r="Q58" s="172">
        <v>666</v>
      </c>
    </row>
    <row r="59" spans="1:17" x14ac:dyDescent="0.2">
      <c r="A59" s="2" t="s">
        <v>78</v>
      </c>
      <c r="B59" s="169">
        <v>65</v>
      </c>
      <c r="C59" s="166">
        <v>0</v>
      </c>
      <c r="D59" s="166">
        <v>1.6703018918633499E-2</v>
      </c>
      <c r="E59" s="166">
        <v>1.3718564063310601E-2</v>
      </c>
      <c r="F59" s="166">
        <v>0.25128111243248002</v>
      </c>
      <c r="G59" s="166">
        <v>0.10812771320343</v>
      </c>
      <c r="H59" s="166">
        <v>0.258951246738434</v>
      </c>
      <c r="I59" s="166">
        <v>0.10259296745061899</v>
      </c>
      <c r="J59" s="166">
        <v>0.119446560740471</v>
      </c>
      <c r="K59" s="166">
        <v>1.4229535125195999E-2</v>
      </c>
      <c r="L59" s="166">
        <v>4.5513633638620397E-2</v>
      </c>
      <c r="M59" s="166">
        <v>1.37094939127564E-2</v>
      </c>
      <c r="N59" s="166">
        <v>4.6137712895870202E-2</v>
      </c>
      <c r="O59" s="166">
        <v>9.5884557813406008E-3</v>
      </c>
      <c r="P59" s="172">
        <v>710.512939453125</v>
      </c>
      <c r="Q59" s="172">
        <v>640</v>
      </c>
    </row>
    <row r="60" spans="1:17" x14ac:dyDescent="0.2">
      <c r="A60" s="2" t="s">
        <v>79</v>
      </c>
      <c r="B60" s="169">
        <v>42</v>
      </c>
      <c r="C60" s="166">
        <v>0</v>
      </c>
      <c r="D60" s="166">
        <v>0</v>
      </c>
      <c r="E60" s="166">
        <v>5.4007966071367298E-2</v>
      </c>
      <c r="F60" s="166">
        <v>9.9539555609226199E-2</v>
      </c>
      <c r="G60" s="166">
        <v>0.27387461066245999</v>
      </c>
      <c r="H60" s="166">
        <v>7.9538539052009596E-2</v>
      </c>
      <c r="I60" s="166">
        <v>0.19758705794811199</v>
      </c>
      <c r="J60" s="166">
        <v>0.123048007488251</v>
      </c>
      <c r="K60" s="166">
        <v>9.3631967902183505E-2</v>
      </c>
      <c r="L60" s="166">
        <v>1.6310418024659198E-2</v>
      </c>
      <c r="M60" s="166">
        <v>2.67746821045876E-2</v>
      </c>
      <c r="N60" s="166">
        <v>2.73755788803101E-2</v>
      </c>
      <c r="O60" s="166">
        <v>8.3116339519619907E-3</v>
      </c>
      <c r="P60" s="172">
        <v>716.32604980468795</v>
      </c>
      <c r="Q60" s="172">
        <v>681</v>
      </c>
    </row>
    <row r="61" spans="1:17" x14ac:dyDescent="0.2">
      <c r="A61" s="2" t="s">
        <v>80</v>
      </c>
      <c r="B61" s="169">
        <v>16</v>
      </c>
      <c r="C61" s="166" t="s">
        <v>1</v>
      </c>
      <c r="D61" s="166" t="s">
        <v>1</v>
      </c>
      <c r="E61" s="166" t="s">
        <v>1</v>
      </c>
      <c r="F61" s="166" t="s">
        <v>1</v>
      </c>
      <c r="G61" s="166" t="s">
        <v>1</v>
      </c>
      <c r="H61" s="166" t="s">
        <v>1</v>
      </c>
      <c r="I61" s="166" t="s">
        <v>1</v>
      </c>
      <c r="J61" s="166" t="s">
        <v>1</v>
      </c>
      <c r="K61" s="166" t="s">
        <v>1</v>
      </c>
      <c r="L61" s="166" t="s">
        <v>1</v>
      </c>
      <c r="M61" s="166" t="s">
        <v>1</v>
      </c>
      <c r="N61" s="166" t="s">
        <v>1</v>
      </c>
      <c r="O61" s="166" t="s">
        <v>1</v>
      </c>
      <c r="P61" s="172" t="s">
        <v>1</v>
      </c>
      <c r="Q61" s="172" t="s">
        <v>1</v>
      </c>
    </row>
    <row r="62" spans="1:17" x14ac:dyDescent="0.2">
      <c r="A62" s="2" t="s">
        <v>81</v>
      </c>
      <c r="B62" s="169">
        <v>94</v>
      </c>
      <c r="C62" s="166">
        <v>4.5163454487919799E-3</v>
      </c>
      <c r="D62" s="166">
        <v>1.43874203786254E-2</v>
      </c>
      <c r="E62" s="166">
        <v>6.2158647924661602E-2</v>
      </c>
      <c r="F62" s="166">
        <v>0.25109919905662498</v>
      </c>
      <c r="G62" s="166">
        <v>0.17228394746780401</v>
      </c>
      <c r="H62" s="166">
        <v>0.16983842849731401</v>
      </c>
      <c r="I62" s="166">
        <v>8.8336303830146803E-2</v>
      </c>
      <c r="J62" s="166">
        <v>0.100311540067196</v>
      </c>
      <c r="K62" s="166">
        <v>2.2115249186754199E-2</v>
      </c>
      <c r="L62" s="166">
        <v>2.2134227678179699E-2</v>
      </c>
      <c r="M62" s="166">
        <v>3.2912809401750599E-2</v>
      </c>
      <c r="N62" s="166">
        <v>3.7820193916559199E-2</v>
      </c>
      <c r="O62" s="166">
        <v>2.20856890082359E-2</v>
      </c>
      <c r="P62" s="172">
        <v>693.95520019531205</v>
      </c>
      <c r="Q62" s="172">
        <v>588</v>
      </c>
    </row>
    <row r="63" spans="1:17" x14ac:dyDescent="0.2">
      <c r="A63" s="2" t="s">
        <v>82</v>
      </c>
      <c r="B63" s="169">
        <v>48</v>
      </c>
      <c r="C63" s="166">
        <v>0</v>
      </c>
      <c r="D63" s="166">
        <v>0</v>
      </c>
      <c r="E63" s="166">
        <v>0</v>
      </c>
      <c r="F63" s="166">
        <v>0.112810410559177</v>
      </c>
      <c r="G63" s="166">
        <v>0.214431121945381</v>
      </c>
      <c r="H63" s="166">
        <v>0.21772213280201</v>
      </c>
      <c r="I63" s="166">
        <v>0.177171885967255</v>
      </c>
      <c r="J63" s="166">
        <v>0.13527016341686199</v>
      </c>
      <c r="K63" s="166">
        <v>0.10164537280798</v>
      </c>
      <c r="L63" s="166">
        <v>8.5658803582191502E-3</v>
      </c>
      <c r="M63" s="166">
        <v>2.0235188305377998E-2</v>
      </c>
      <c r="N63" s="166">
        <v>1.21478457003832E-2</v>
      </c>
      <c r="O63" s="166">
        <v>0</v>
      </c>
      <c r="P63" s="172">
        <v>704.8828125</v>
      </c>
      <c r="Q63" s="172">
        <v>677</v>
      </c>
    </row>
    <row r="64" spans="1:17" x14ac:dyDescent="0.2">
      <c r="A64" s="2" t="s">
        <v>83</v>
      </c>
      <c r="B64" s="169">
        <v>21</v>
      </c>
      <c r="C64" s="166" t="s">
        <v>1</v>
      </c>
      <c r="D64" s="166" t="s">
        <v>1</v>
      </c>
      <c r="E64" s="166" t="s">
        <v>1</v>
      </c>
      <c r="F64" s="166" t="s">
        <v>1</v>
      </c>
      <c r="G64" s="166" t="s">
        <v>1</v>
      </c>
      <c r="H64" s="166" t="s">
        <v>1</v>
      </c>
      <c r="I64" s="166" t="s">
        <v>1</v>
      </c>
      <c r="J64" s="166" t="s">
        <v>1</v>
      </c>
      <c r="K64" s="166" t="s">
        <v>1</v>
      </c>
      <c r="L64" s="166" t="s">
        <v>1</v>
      </c>
      <c r="M64" s="166" t="s">
        <v>1</v>
      </c>
      <c r="N64" s="166" t="s">
        <v>1</v>
      </c>
      <c r="O64" s="166" t="s">
        <v>1</v>
      </c>
      <c r="P64" s="172" t="s">
        <v>1</v>
      </c>
      <c r="Q64" s="172" t="s">
        <v>1</v>
      </c>
    </row>
    <row r="65" spans="1:17" x14ac:dyDescent="0.2">
      <c r="A65" s="2" t="s">
        <v>84</v>
      </c>
      <c r="B65" s="169">
        <v>38</v>
      </c>
      <c r="C65" s="166">
        <v>0</v>
      </c>
      <c r="D65" s="166">
        <v>0</v>
      </c>
      <c r="E65" s="166">
        <v>3.6683566868305199E-2</v>
      </c>
      <c r="F65" s="166">
        <v>2.7972411364316899E-2</v>
      </c>
      <c r="G65" s="166">
        <v>0.26524493098259</v>
      </c>
      <c r="H65" s="166">
        <v>0.344567090272903</v>
      </c>
      <c r="I65" s="166">
        <v>9.7832463681697804E-2</v>
      </c>
      <c r="J65" s="166">
        <v>7.3693402111530304E-2</v>
      </c>
      <c r="K65" s="166">
        <v>3.11553683131933E-2</v>
      </c>
      <c r="L65" s="166">
        <v>0</v>
      </c>
      <c r="M65" s="166">
        <v>6.4832530915737194E-2</v>
      </c>
      <c r="N65" s="166">
        <v>4.74841073155403E-2</v>
      </c>
      <c r="O65" s="166">
        <v>1.05341458693147E-2</v>
      </c>
      <c r="P65" s="172">
        <v>754.41668701171898</v>
      </c>
      <c r="Q65" s="172">
        <v>658</v>
      </c>
    </row>
    <row r="66" spans="1:17" x14ac:dyDescent="0.2">
      <c r="A66" s="2" t="s">
        <v>85</v>
      </c>
      <c r="B66" s="169">
        <v>71</v>
      </c>
      <c r="C66" s="166">
        <v>0</v>
      </c>
      <c r="D66" s="166">
        <v>0</v>
      </c>
      <c r="E66" s="166">
        <v>2.7080856263637501E-2</v>
      </c>
      <c r="F66" s="166">
        <v>0.16528807580471</v>
      </c>
      <c r="G66" s="166">
        <v>9.4757311046123505E-2</v>
      </c>
      <c r="H66" s="166">
        <v>0.19132338464260101</v>
      </c>
      <c r="I66" s="166">
        <v>0.120375253260136</v>
      </c>
      <c r="J66" s="166">
        <v>4.4431451708078398E-2</v>
      </c>
      <c r="K66" s="166">
        <v>0.143224492669106</v>
      </c>
      <c r="L66" s="166">
        <v>0.116764523088932</v>
      </c>
      <c r="M66" s="166">
        <v>6.2249746173620203E-2</v>
      </c>
      <c r="N66" s="166">
        <v>3.05808782577515E-2</v>
      </c>
      <c r="O66" s="166">
        <v>3.9240396581590202E-3</v>
      </c>
      <c r="P66" s="172">
        <v>798.64294433593795</v>
      </c>
      <c r="Q66" s="172">
        <v>740</v>
      </c>
    </row>
    <row r="67" spans="1:17" x14ac:dyDescent="0.2">
      <c r="A67" s="2" t="s">
        <v>86</v>
      </c>
      <c r="B67" s="169">
        <v>90</v>
      </c>
      <c r="C67" s="166">
        <v>0</v>
      </c>
      <c r="D67" s="166">
        <v>0</v>
      </c>
      <c r="E67" s="166">
        <v>4.5213557779788999E-2</v>
      </c>
      <c r="F67" s="166">
        <v>7.5801625847816495E-2</v>
      </c>
      <c r="G67" s="166">
        <v>9.9245838820934296E-2</v>
      </c>
      <c r="H67" s="166">
        <v>0.18658263981342299</v>
      </c>
      <c r="I67" s="166">
        <v>0.23715366423129999</v>
      </c>
      <c r="J67" s="166">
        <v>0.118162274360657</v>
      </c>
      <c r="K67" s="166">
        <v>6.3467130064964294E-2</v>
      </c>
      <c r="L67" s="166">
        <v>8.5290335118770599E-2</v>
      </c>
      <c r="M67" s="166">
        <v>6.1407037079334301E-2</v>
      </c>
      <c r="N67" s="166">
        <v>2.7675896883010899E-2</v>
      </c>
      <c r="O67" s="166">
        <v>0</v>
      </c>
      <c r="P67" s="172">
        <v>784.75274658203102</v>
      </c>
      <c r="Q67" s="172">
        <v>735</v>
      </c>
    </row>
    <row r="68" spans="1:17" x14ac:dyDescent="0.2">
      <c r="A68" s="2" t="s">
        <v>87</v>
      </c>
      <c r="B68" s="169">
        <v>78</v>
      </c>
      <c r="C68" s="166">
        <v>0</v>
      </c>
      <c r="D68" s="166">
        <v>4.6121194958686801E-2</v>
      </c>
      <c r="E68" s="166">
        <v>8.5399905219674093E-3</v>
      </c>
      <c r="F68" s="166">
        <v>0.159283623099327</v>
      </c>
      <c r="G68" s="166">
        <v>0.28929293155670199</v>
      </c>
      <c r="H68" s="166">
        <v>0.29166051745414701</v>
      </c>
      <c r="I68" s="166">
        <v>9.04288440942764E-2</v>
      </c>
      <c r="J68" s="166">
        <v>2.3998601362109202E-2</v>
      </c>
      <c r="K68" s="166">
        <v>7.5687328353524199E-3</v>
      </c>
      <c r="L68" s="166">
        <v>2.9821950942277901E-2</v>
      </c>
      <c r="M68" s="166">
        <v>2.24744752049446E-2</v>
      </c>
      <c r="N68" s="166">
        <v>2.3844802752137201E-2</v>
      </c>
      <c r="O68" s="166">
        <v>6.9643231108784702E-3</v>
      </c>
      <c r="P68" s="172">
        <v>643.93054199218795</v>
      </c>
      <c r="Q68" s="172">
        <v>598</v>
      </c>
    </row>
    <row r="69" spans="1:17" x14ac:dyDescent="0.2">
      <c r="A69" s="2" t="s">
        <v>88</v>
      </c>
      <c r="B69" s="169">
        <v>84</v>
      </c>
      <c r="C69" s="166">
        <v>0</v>
      </c>
      <c r="D69" s="166">
        <v>0</v>
      </c>
      <c r="E69" s="166">
        <v>2.8282804414629902E-2</v>
      </c>
      <c r="F69" s="166">
        <v>0.131132662296295</v>
      </c>
      <c r="G69" s="166">
        <v>0.273010194301605</v>
      </c>
      <c r="H69" s="166">
        <v>0.19095161557197601</v>
      </c>
      <c r="I69" s="166">
        <v>0.118944406509399</v>
      </c>
      <c r="J69" s="166">
        <v>2.6349747553467799E-2</v>
      </c>
      <c r="K69" s="166">
        <v>6.5960191190242795E-2</v>
      </c>
      <c r="L69" s="166">
        <v>6.3862025737762507E-2</v>
      </c>
      <c r="M69" s="166">
        <v>8.7153084576129899E-2</v>
      </c>
      <c r="N69" s="166">
        <v>1.43532687798142E-2</v>
      </c>
      <c r="O69" s="166">
        <v>0</v>
      </c>
      <c r="P69" s="172">
        <v>721.55291748046898</v>
      </c>
      <c r="Q69" s="172">
        <v>625</v>
      </c>
    </row>
    <row r="70" spans="1:17" x14ac:dyDescent="0.2">
      <c r="A70" s="2" t="s">
        <v>89</v>
      </c>
      <c r="B70" s="169">
        <v>28</v>
      </c>
      <c r="C70" s="166" t="s">
        <v>1</v>
      </c>
      <c r="D70" s="166" t="s">
        <v>1</v>
      </c>
      <c r="E70" s="166" t="s">
        <v>1</v>
      </c>
      <c r="F70" s="166" t="s">
        <v>1</v>
      </c>
      <c r="G70" s="166" t="s">
        <v>1</v>
      </c>
      <c r="H70" s="166" t="s">
        <v>1</v>
      </c>
      <c r="I70" s="166" t="s">
        <v>1</v>
      </c>
      <c r="J70" s="166" t="s">
        <v>1</v>
      </c>
      <c r="K70" s="166" t="s">
        <v>1</v>
      </c>
      <c r="L70" s="166" t="s">
        <v>1</v>
      </c>
      <c r="M70" s="166" t="s">
        <v>1</v>
      </c>
      <c r="N70" s="166" t="s">
        <v>1</v>
      </c>
      <c r="O70" s="166" t="s">
        <v>1</v>
      </c>
      <c r="P70" s="172" t="s">
        <v>1</v>
      </c>
      <c r="Q70" s="172" t="s">
        <v>1</v>
      </c>
    </row>
    <row r="71" spans="1:17" x14ac:dyDescent="0.2">
      <c r="A71" s="3" t="s">
        <v>90</v>
      </c>
      <c r="B71" s="170">
        <v>26</v>
      </c>
      <c r="C71" s="167" t="s">
        <v>1</v>
      </c>
      <c r="D71" s="167" t="s">
        <v>1</v>
      </c>
      <c r="E71" s="167" t="s">
        <v>1</v>
      </c>
      <c r="F71" s="167" t="s">
        <v>1</v>
      </c>
      <c r="G71" s="167" t="s">
        <v>1</v>
      </c>
      <c r="H71" s="167" t="s">
        <v>1</v>
      </c>
      <c r="I71" s="167" t="s">
        <v>1</v>
      </c>
      <c r="J71" s="167" t="s">
        <v>1</v>
      </c>
      <c r="K71" s="167" t="s">
        <v>1</v>
      </c>
      <c r="L71" s="167" t="s">
        <v>1</v>
      </c>
      <c r="M71" s="167" t="s">
        <v>1</v>
      </c>
      <c r="N71" s="167" t="s">
        <v>1</v>
      </c>
      <c r="O71" s="167" t="s">
        <v>1</v>
      </c>
      <c r="P71" s="173" t="s">
        <v>1</v>
      </c>
      <c r="Q71" s="173" t="s">
        <v>1</v>
      </c>
    </row>
    <row r="73" spans="1:17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6" width="12.77734375" bestFit="1" customWidth="1"/>
  </cols>
  <sheetData>
    <row r="1" spans="1:16" x14ac:dyDescent="0.2">
      <c r="A1" s="16" t="str">
        <f>HYPERLINK("#'Inhalt'!A1", "Inhalt")</f>
        <v>Inhalt</v>
      </c>
    </row>
    <row r="3" spans="1:16" x14ac:dyDescent="0.2">
      <c r="A3" s="1" t="s">
        <v>166</v>
      </c>
    </row>
    <row r="4" spans="1:16" x14ac:dyDescent="0.2">
      <c r="A4" t="s">
        <v>23</v>
      </c>
    </row>
    <row r="5" spans="1:16" x14ac:dyDescent="0.2">
      <c r="A5" s="4" t="s">
        <v>24</v>
      </c>
      <c r="B5" s="4" t="s">
        <v>4</v>
      </c>
      <c r="C5" s="4" t="s">
        <v>154</v>
      </c>
      <c r="D5" s="4" t="s">
        <v>155</v>
      </c>
      <c r="E5" s="4" t="s">
        <v>156</v>
      </c>
      <c r="F5" s="4" t="s">
        <v>157</v>
      </c>
      <c r="G5" s="4" t="s">
        <v>158</v>
      </c>
      <c r="H5" s="4" t="s">
        <v>159</v>
      </c>
      <c r="I5" s="4" t="s">
        <v>160</v>
      </c>
      <c r="J5" s="4" t="s">
        <v>161</v>
      </c>
      <c r="K5" s="4" t="s">
        <v>162</v>
      </c>
      <c r="L5" s="4" t="s">
        <v>163</v>
      </c>
      <c r="M5" s="4" t="s">
        <v>167</v>
      </c>
      <c r="N5" s="4" t="s">
        <v>164</v>
      </c>
      <c r="O5" s="4" t="s">
        <v>25</v>
      </c>
      <c r="P5" s="4" t="s">
        <v>111</v>
      </c>
    </row>
    <row r="6" spans="1:16" x14ac:dyDescent="0.2">
      <c r="A6" s="5" t="s">
        <v>26</v>
      </c>
      <c r="B6" s="177" t="s">
        <v>1</v>
      </c>
      <c r="C6" s="174" t="s">
        <v>1</v>
      </c>
      <c r="D6" s="174" t="s">
        <v>1</v>
      </c>
      <c r="E6" s="174" t="s">
        <v>1</v>
      </c>
      <c r="F6" s="174" t="s">
        <v>1</v>
      </c>
      <c r="G6" s="174" t="s">
        <v>1</v>
      </c>
      <c r="H6" s="174" t="s">
        <v>1</v>
      </c>
      <c r="I6" s="174" t="s">
        <v>1</v>
      </c>
      <c r="J6" s="174" t="s">
        <v>1</v>
      </c>
      <c r="K6" s="174" t="s">
        <v>1</v>
      </c>
      <c r="L6" s="174" t="s">
        <v>1</v>
      </c>
      <c r="M6" s="174" t="s">
        <v>1</v>
      </c>
      <c r="N6" s="174" t="s">
        <v>1</v>
      </c>
      <c r="O6" s="180" t="s">
        <v>1</v>
      </c>
      <c r="P6" s="180" t="s">
        <v>1</v>
      </c>
    </row>
    <row r="7" spans="1:16" x14ac:dyDescent="0.2">
      <c r="A7" s="2" t="s">
        <v>26</v>
      </c>
      <c r="B7" s="178">
        <v>4650</v>
      </c>
      <c r="C7" s="175">
        <v>5.9692369541153301E-4</v>
      </c>
      <c r="D7" s="175">
        <v>1.48689490742981E-3</v>
      </c>
      <c r="E7" s="175">
        <v>6.0071074403822396E-3</v>
      </c>
      <c r="F7" s="175">
        <v>1.9258311018347699E-2</v>
      </c>
      <c r="G7" s="175">
        <v>6.1810906976461397E-2</v>
      </c>
      <c r="H7" s="175">
        <v>0.150756910443306</v>
      </c>
      <c r="I7" s="175">
        <v>0.193086043000221</v>
      </c>
      <c r="J7" s="175">
        <v>0.20164722204208399</v>
      </c>
      <c r="K7" s="175">
        <v>0.13846394419670099</v>
      </c>
      <c r="L7" s="175">
        <v>0.15702944993972801</v>
      </c>
      <c r="M7" s="175">
        <v>6.2585368752479595E-2</v>
      </c>
      <c r="N7" s="175">
        <v>7.2709186933934697E-3</v>
      </c>
      <c r="O7" s="181">
        <v>10.6727867126465</v>
      </c>
      <c r="P7" s="181">
        <v>10.25</v>
      </c>
    </row>
    <row r="8" spans="1:16" x14ac:dyDescent="0.2">
      <c r="A8" s="5" t="s">
        <v>27</v>
      </c>
      <c r="B8" s="177" t="s">
        <v>1</v>
      </c>
      <c r="C8" s="174" t="s">
        <v>1</v>
      </c>
      <c r="D8" s="174" t="s">
        <v>1</v>
      </c>
      <c r="E8" s="174" t="s">
        <v>1</v>
      </c>
      <c r="F8" s="174" t="s">
        <v>1</v>
      </c>
      <c r="G8" s="174" t="s">
        <v>1</v>
      </c>
      <c r="H8" s="174" t="s">
        <v>1</v>
      </c>
      <c r="I8" s="174" t="s">
        <v>1</v>
      </c>
      <c r="J8" s="174" t="s">
        <v>1</v>
      </c>
      <c r="K8" s="174" t="s">
        <v>1</v>
      </c>
      <c r="L8" s="174" t="s">
        <v>1</v>
      </c>
      <c r="M8" s="174" t="s">
        <v>1</v>
      </c>
      <c r="N8" s="174" t="s">
        <v>1</v>
      </c>
      <c r="O8" s="180" t="s">
        <v>1</v>
      </c>
      <c r="P8" s="180" t="s">
        <v>1</v>
      </c>
    </row>
    <row r="9" spans="1:16" x14ac:dyDescent="0.2">
      <c r="A9" s="2" t="s">
        <v>28</v>
      </c>
      <c r="B9" s="178">
        <v>93</v>
      </c>
      <c r="C9" s="175">
        <v>0</v>
      </c>
      <c r="D9" s="175">
        <v>1.7375884577631999E-2</v>
      </c>
      <c r="E9" s="175">
        <v>3.4221720416098798E-3</v>
      </c>
      <c r="F9" s="175">
        <v>1.56152872368693E-2</v>
      </c>
      <c r="G9" s="175">
        <v>0</v>
      </c>
      <c r="H9" s="175">
        <v>2.9921911191195202E-3</v>
      </c>
      <c r="I9" s="175">
        <v>3.8237094879150398E-2</v>
      </c>
      <c r="J9" s="175">
        <v>8.1705205142498002E-2</v>
      </c>
      <c r="K9" s="175">
        <v>0.19864882528781899</v>
      </c>
      <c r="L9" s="175">
        <v>0.33895751833915699</v>
      </c>
      <c r="M9" s="175">
        <v>0.258255124092102</v>
      </c>
      <c r="N9" s="175">
        <v>4.4790714979171802E-2</v>
      </c>
      <c r="O9" s="181">
        <v>13.353431701660201</v>
      </c>
      <c r="P9" s="181">
        <v>13.071428298950201</v>
      </c>
    </row>
    <row r="10" spans="1:16" x14ac:dyDescent="0.2">
      <c r="A10" s="2" t="s">
        <v>29</v>
      </c>
      <c r="B10" s="178">
        <v>81</v>
      </c>
      <c r="C10" s="175">
        <v>0</v>
      </c>
      <c r="D10" s="175">
        <v>0</v>
      </c>
      <c r="E10" s="175">
        <v>0</v>
      </c>
      <c r="F10" s="175">
        <v>2.59065795689821E-2</v>
      </c>
      <c r="G10" s="175">
        <v>0</v>
      </c>
      <c r="H10" s="175">
        <v>8.5528030991554302E-2</v>
      </c>
      <c r="I10" s="175">
        <v>9.8274260759353596E-2</v>
      </c>
      <c r="J10" s="175">
        <v>0.13058964908123</v>
      </c>
      <c r="K10" s="175">
        <v>0.10911451280117</v>
      </c>
      <c r="L10" s="175">
        <v>0.24806325137615201</v>
      </c>
      <c r="M10" s="175">
        <v>0.281885236501694</v>
      </c>
      <c r="N10" s="175">
        <v>2.06384919583797E-2</v>
      </c>
      <c r="O10" s="181">
        <v>12.7164850234985</v>
      </c>
      <c r="P10" s="181">
        <v>12.680000305175801</v>
      </c>
    </row>
    <row r="11" spans="1:16" x14ac:dyDescent="0.2">
      <c r="A11" s="2" t="s">
        <v>30</v>
      </c>
      <c r="B11" s="178">
        <v>107</v>
      </c>
      <c r="C11" s="175">
        <v>0</v>
      </c>
      <c r="D11" s="175">
        <v>0</v>
      </c>
      <c r="E11" s="175">
        <v>0</v>
      </c>
      <c r="F11" s="175">
        <v>2.4167841766029601E-3</v>
      </c>
      <c r="G11" s="175">
        <v>6.1234179884195302E-3</v>
      </c>
      <c r="H11" s="175">
        <v>0.12320309877395599</v>
      </c>
      <c r="I11" s="175">
        <v>0.185304060578346</v>
      </c>
      <c r="J11" s="175">
        <v>0.122770488262177</v>
      </c>
      <c r="K11" s="175">
        <v>0.18807171285152399</v>
      </c>
      <c r="L11" s="175">
        <v>0.179045826196671</v>
      </c>
      <c r="M11" s="175">
        <v>0.156863853335381</v>
      </c>
      <c r="N11" s="175">
        <v>3.6200761795043897E-2</v>
      </c>
      <c r="O11" s="181">
        <v>12.0562448501587</v>
      </c>
      <c r="P11" s="181">
        <v>11.25</v>
      </c>
    </row>
    <row r="12" spans="1:16" x14ac:dyDescent="0.2">
      <c r="A12" s="2" t="s">
        <v>31</v>
      </c>
      <c r="B12" s="178">
        <v>95</v>
      </c>
      <c r="C12" s="175">
        <v>0</v>
      </c>
      <c r="D12" s="175">
        <v>0</v>
      </c>
      <c r="E12" s="175">
        <v>5.7511981576681102E-3</v>
      </c>
      <c r="F12" s="175">
        <v>0</v>
      </c>
      <c r="G12" s="175">
        <v>6.07300475239754E-2</v>
      </c>
      <c r="H12" s="175">
        <v>2.0058955997228602E-2</v>
      </c>
      <c r="I12" s="175">
        <v>8.0620944499969496E-2</v>
      </c>
      <c r="J12" s="175">
        <v>0.194262340664864</v>
      </c>
      <c r="K12" s="175">
        <v>0.19551537930965401</v>
      </c>
      <c r="L12" s="175">
        <v>0.34750756621360801</v>
      </c>
      <c r="M12" s="175">
        <v>8.9867770671844496E-2</v>
      </c>
      <c r="N12" s="175">
        <v>5.6857815943658404E-3</v>
      </c>
      <c r="O12" s="181">
        <v>11.9268989562988</v>
      </c>
      <c r="P12" s="181">
        <v>11.5384616851807</v>
      </c>
    </row>
    <row r="13" spans="1:16" x14ac:dyDescent="0.2">
      <c r="A13" s="2" t="s">
        <v>32</v>
      </c>
      <c r="B13" s="178">
        <v>93</v>
      </c>
      <c r="C13" s="175">
        <v>0</v>
      </c>
      <c r="D13" s="175">
        <v>4.0547344833612399E-3</v>
      </c>
      <c r="E13" s="175">
        <v>0</v>
      </c>
      <c r="F13" s="175">
        <v>0</v>
      </c>
      <c r="G13" s="175">
        <v>3.0365483835339501E-2</v>
      </c>
      <c r="H13" s="175">
        <v>0.108988009393215</v>
      </c>
      <c r="I13" s="175">
        <v>0.12021274864673601</v>
      </c>
      <c r="J13" s="175">
        <v>0.159284457564354</v>
      </c>
      <c r="K13" s="175">
        <v>0.14399817585945099</v>
      </c>
      <c r="L13" s="175">
        <v>0.33209353685379001</v>
      </c>
      <c r="M13" s="175">
        <v>9.6738196909427601E-2</v>
      </c>
      <c r="N13" s="175">
        <v>4.2646685615181897E-3</v>
      </c>
      <c r="O13" s="181">
        <v>11.8410539627075</v>
      </c>
      <c r="P13" s="181">
        <v>11.367647171020501</v>
      </c>
    </row>
    <row r="14" spans="1:16" x14ac:dyDescent="0.2">
      <c r="A14" s="2" t="s">
        <v>33</v>
      </c>
      <c r="B14" s="178">
        <v>81</v>
      </c>
      <c r="C14" s="175">
        <v>0</v>
      </c>
      <c r="D14" s="175">
        <v>2.2371733561158201E-2</v>
      </c>
      <c r="E14" s="175">
        <v>0</v>
      </c>
      <c r="F14" s="175">
        <v>3.8664780557155602E-2</v>
      </c>
      <c r="G14" s="175">
        <v>2.3288277909159699E-2</v>
      </c>
      <c r="H14" s="175">
        <v>9.6505507826805101E-2</v>
      </c>
      <c r="I14" s="175">
        <v>5.4514657706022297E-2</v>
      </c>
      <c r="J14" s="175">
        <v>0.21856509149074599</v>
      </c>
      <c r="K14" s="175">
        <v>0.11510208249092101</v>
      </c>
      <c r="L14" s="175">
        <v>0.36205822229385398</v>
      </c>
      <c r="M14" s="175">
        <v>6.0747090727090801E-2</v>
      </c>
      <c r="N14" s="175">
        <v>8.1825396046042408E-3</v>
      </c>
      <c r="O14" s="181">
        <v>11.4305620193481</v>
      </c>
      <c r="P14" s="181">
        <v>11.176470756530801</v>
      </c>
    </row>
    <row r="15" spans="1:16" x14ac:dyDescent="0.2">
      <c r="A15" s="2" t="s">
        <v>34</v>
      </c>
      <c r="B15" s="178">
        <v>73</v>
      </c>
      <c r="C15" s="175">
        <v>0</v>
      </c>
      <c r="D15" s="175">
        <v>0</v>
      </c>
      <c r="E15" s="175">
        <v>0</v>
      </c>
      <c r="F15" s="175">
        <v>6.0605399310588802E-2</v>
      </c>
      <c r="G15" s="175">
        <v>2.9664058238267899E-3</v>
      </c>
      <c r="H15" s="175">
        <v>4.3125778436660801E-2</v>
      </c>
      <c r="I15" s="175">
        <v>0.13930805027484899</v>
      </c>
      <c r="J15" s="175">
        <v>0.27961513400077798</v>
      </c>
      <c r="K15" s="175">
        <v>0.15950964391231501</v>
      </c>
      <c r="L15" s="175">
        <v>0.190432474017143</v>
      </c>
      <c r="M15" s="175">
        <v>0.124437108635902</v>
      </c>
      <c r="N15" s="175">
        <v>0</v>
      </c>
      <c r="O15" s="181">
        <v>11.4407749176025</v>
      </c>
      <c r="P15" s="181">
        <v>10.79660987854</v>
      </c>
    </row>
    <row r="16" spans="1:16" x14ac:dyDescent="0.2">
      <c r="A16" s="2" t="s">
        <v>35</v>
      </c>
      <c r="B16" s="178">
        <v>85</v>
      </c>
      <c r="C16" s="175">
        <v>0</v>
      </c>
      <c r="D16" s="175">
        <v>0</v>
      </c>
      <c r="E16" s="175">
        <v>9.0744318440556491E-3</v>
      </c>
      <c r="F16" s="175">
        <v>3.13374698162079E-2</v>
      </c>
      <c r="G16" s="175">
        <v>4.1784249246120501E-2</v>
      </c>
      <c r="H16" s="175">
        <v>0.181005373597145</v>
      </c>
      <c r="I16" s="175">
        <v>0.16542360186576799</v>
      </c>
      <c r="J16" s="175">
        <v>0.162738353013992</v>
      </c>
      <c r="K16" s="175">
        <v>0.22006611526012401</v>
      </c>
      <c r="L16" s="175">
        <v>0.17341370880603801</v>
      </c>
      <c r="M16" s="175">
        <v>1.51566946879029E-2</v>
      </c>
      <c r="N16" s="175">
        <v>0</v>
      </c>
      <c r="O16" s="181">
        <v>10.3315677642822</v>
      </c>
      <c r="P16" s="181">
        <v>10.465116500854499</v>
      </c>
    </row>
    <row r="17" spans="1:16" x14ac:dyDescent="0.2">
      <c r="A17" s="2" t="s">
        <v>36</v>
      </c>
      <c r="B17" s="178">
        <v>59</v>
      </c>
      <c r="C17" s="175">
        <v>0</v>
      </c>
      <c r="D17" s="175">
        <v>0</v>
      </c>
      <c r="E17" s="175">
        <v>0</v>
      </c>
      <c r="F17" s="175">
        <v>1.9152924418449398E-2</v>
      </c>
      <c r="G17" s="175">
        <v>0.14856667816638899</v>
      </c>
      <c r="H17" s="175">
        <v>0.20549663901328999</v>
      </c>
      <c r="I17" s="175">
        <v>0.22631584107875799</v>
      </c>
      <c r="J17" s="175">
        <v>0.13680230081081399</v>
      </c>
      <c r="K17" s="175">
        <v>0.11251567304134399</v>
      </c>
      <c r="L17" s="175">
        <v>0.15114995837211601</v>
      </c>
      <c r="M17" s="175">
        <v>0</v>
      </c>
      <c r="N17" s="175">
        <v>0</v>
      </c>
      <c r="O17" s="181">
        <v>9.7707204818725604</v>
      </c>
      <c r="P17" s="181">
        <v>9.2950820922851598</v>
      </c>
    </row>
    <row r="18" spans="1:16" x14ac:dyDescent="0.2">
      <c r="A18" s="2" t="s">
        <v>37</v>
      </c>
      <c r="B18" s="178">
        <v>51</v>
      </c>
      <c r="C18" s="175">
        <v>0</v>
      </c>
      <c r="D18" s="175">
        <v>0</v>
      </c>
      <c r="E18" s="175">
        <v>0</v>
      </c>
      <c r="F18" s="175">
        <v>0</v>
      </c>
      <c r="G18" s="175">
        <v>7.9234957695007296E-2</v>
      </c>
      <c r="H18" s="175">
        <v>0.195359632372856</v>
      </c>
      <c r="I18" s="175">
        <v>0.104041382670403</v>
      </c>
      <c r="J18" s="175">
        <v>0.27689921855926503</v>
      </c>
      <c r="K18" s="175">
        <v>0.16310846805572499</v>
      </c>
      <c r="L18" s="175">
        <v>0.13825252652168299</v>
      </c>
      <c r="M18" s="175">
        <v>4.3103814125061E-2</v>
      </c>
      <c r="N18" s="175">
        <v>0</v>
      </c>
      <c r="O18" s="181">
        <v>10.600958824157701</v>
      </c>
      <c r="P18" s="181">
        <v>10.3870964050293</v>
      </c>
    </row>
    <row r="19" spans="1:16" x14ac:dyDescent="0.2">
      <c r="A19" s="2" t="s">
        <v>38</v>
      </c>
      <c r="B19" s="178">
        <v>60</v>
      </c>
      <c r="C19" s="175">
        <v>0</v>
      </c>
      <c r="D19" s="175">
        <v>0</v>
      </c>
      <c r="E19" s="175">
        <v>0</v>
      </c>
      <c r="F19" s="175">
        <v>7.0129325613379496E-3</v>
      </c>
      <c r="G19" s="175">
        <v>0.10253373533487301</v>
      </c>
      <c r="H19" s="175">
        <v>0.27608510851860002</v>
      </c>
      <c r="I19" s="175">
        <v>0.166378349065781</v>
      </c>
      <c r="J19" s="175">
        <v>0.20078398287296301</v>
      </c>
      <c r="K19" s="175">
        <v>9.9831655621528598E-2</v>
      </c>
      <c r="L19" s="175">
        <v>0.12839660048484799</v>
      </c>
      <c r="M19" s="175">
        <v>1.89776495099068E-2</v>
      </c>
      <c r="N19" s="175">
        <v>0</v>
      </c>
      <c r="O19" s="181">
        <v>9.9755744934081996</v>
      </c>
      <c r="P19" s="181">
        <v>9.6491231918334996</v>
      </c>
    </row>
    <row r="20" spans="1:16" x14ac:dyDescent="0.2">
      <c r="A20" s="2" t="s">
        <v>39</v>
      </c>
      <c r="B20" s="178">
        <v>48</v>
      </c>
      <c r="C20" s="175">
        <v>0</v>
      </c>
      <c r="D20" s="175">
        <v>0</v>
      </c>
      <c r="E20" s="175">
        <v>0</v>
      </c>
      <c r="F20" s="175">
        <v>0</v>
      </c>
      <c r="G20" s="175">
        <v>0.105215661227703</v>
      </c>
      <c r="H20" s="175">
        <v>0.15436658263206501</v>
      </c>
      <c r="I20" s="175">
        <v>0.35924822092056302</v>
      </c>
      <c r="J20" s="175">
        <v>0.21007236838340801</v>
      </c>
      <c r="K20" s="175">
        <v>4.4249668717384297E-2</v>
      </c>
      <c r="L20" s="175">
        <v>0.114304266870022</v>
      </c>
      <c r="M20" s="175">
        <v>1.25432247295976E-2</v>
      </c>
      <c r="N20" s="175">
        <v>0</v>
      </c>
      <c r="O20" s="181">
        <v>9.9718189239502006</v>
      </c>
      <c r="P20" s="181">
        <v>9.6000003814697301</v>
      </c>
    </row>
    <row r="21" spans="1:16" x14ac:dyDescent="0.2">
      <c r="A21" s="2" t="s">
        <v>40</v>
      </c>
      <c r="B21" s="178">
        <v>9</v>
      </c>
      <c r="C21" s="175" t="s">
        <v>1</v>
      </c>
      <c r="D21" s="175" t="s">
        <v>1</v>
      </c>
      <c r="E21" s="175" t="s">
        <v>1</v>
      </c>
      <c r="F21" s="175" t="s">
        <v>1</v>
      </c>
      <c r="G21" s="175" t="s">
        <v>1</v>
      </c>
      <c r="H21" s="175" t="s">
        <v>1</v>
      </c>
      <c r="I21" s="175" t="s">
        <v>1</v>
      </c>
      <c r="J21" s="175" t="s">
        <v>1</v>
      </c>
      <c r="K21" s="175" t="s">
        <v>1</v>
      </c>
      <c r="L21" s="175" t="s">
        <v>1</v>
      </c>
      <c r="M21" s="175" t="s">
        <v>1</v>
      </c>
      <c r="N21" s="175" t="s">
        <v>1</v>
      </c>
      <c r="O21" s="181" t="s">
        <v>1</v>
      </c>
      <c r="P21" s="181" t="s">
        <v>1</v>
      </c>
    </row>
    <row r="22" spans="1:16" x14ac:dyDescent="0.2">
      <c r="A22" s="2" t="s">
        <v>41</v>
      </c>
      <c r="B22" s="178">
        <v>92</v>
      </c>
      <c r="C22" s="175">
        <v>0</v>
      </c>
      <c r="D22" s="175">
        <v>0</v>
      </c>
      <c r="E22" s="175">
        <v>0</v>
      </c>
      <c r="F22" s="175">
        <v>1.08368247747421E-2</v>
      </c>
      <c r="G22" s="175">
        <v>5.0675168633460999E-2</v>
      </c>
      <c r="H22" s="175">
        <v>0.14392805099487299</v>
      </c>
      <c r="I22" s="175">
        <v>0.214107885956764</v>
      </c>
      <c r="J22" s="175">
        <v>0.25779181718826299</v>
      </c>
      <c r="K22" s="175">
        <v>0.125706031918526</v>
      </c>
      <c r="L22" s="175">
        <v>0.12741480767726901</v>
      </c>
      <c r="M22" s="175">
        <v>3.9454374462366097E-2</v>
      </c>
      <c r="N22" s="175">
        <v>3.00850458443165E-2</v>
      </c>
      <c r="O22" s="181">
        <v>10.8589115142822</v>
      </c>
      <c r="P22" s="181">
        <v>10.1851854324341</v>
      </c>
    </row>
    <row r="23" spans="1:16" x14ac:dyDescent="0.2">
      <c r="A23" s="2" t="s">
        <v>42</v>
      </c>
      <c r="B23" s="178">
        <v>87</v>
      </c>
      <c r="C23" s="175">
        <v>0</v>
      </c>
      <c r="D23" s="175">
        <v>0</v>
      </c>
      <c r="E23" s="175">
        <v>0</v>
      </c>
      <c r="F23" s="175">
        <v>1.84424892067909E-2</v>
      </c>
      <c r="G23" s="175">
        <v>0.176729306578636</v>
      </c>
      <c r="H23" s="175">
        <v>0.10735404491424599</v>
      </c>
      <c r="I23" s="175">
        <v>0.16244255006313299</v>
      </c>
      <c r="J23" s="175">
        <v>0.172719031572342</v>
      </c>
      <c r="K23" s="175">
        <v>0.107751429080963</v>
      </c>
      <c r="L23" s="175">
        <v>0.165476590394974</v>
      </c>
      <c r="M23" s="175">
        <v>7.1158982813358307E-2</v>
      </c>
      <c r="N23" s="175">
        <v>1.79255660623312E-2</v>
      </c>
      <c r="O23" s="181">
        <v>10.6830186843872</v>
      </c>
      <c r="P23" s="181">
        <v>10</v>
      </c>
    </row>
    <row r="24" spans="1:16" x14ac:dyDescent="0.2">
      <c r="A24" s="2" t="s">
        <v>43</v>
      </c>
      <c r="B24" s="178">
        <v>89</v>
      </c>
      <c r="C24" s="175">
        <v>0</v>
      </c>
      <c r="D24" s="175">
        <v>0</v>
      </c>
      <c r="E24" s="175">
        <v>0</v>
      </c>
      <c r="F24" s="175">
        <v>3.43581736087799E-2</v>
      </c>
      <c r="G24" s="175">
        <v>1.0234384797513501E-2</v>
      </c>
      <c r="H24" s="175">
        <v>0.169449433684349</v>
      </c>
      <c r="I24" s="175">
        <v>0.224132254719734</v>
      </c>
      <c r="J24" s="175">
        <v>0.22837190330028501</v>
      </c>
      <c r="K24" s="175">
        <v>0.15222913026809701</v>
      </c>
      <c r="L24" s="175">
        <v>9.3348070979118306E-2</v>
      </c>
      <c r="M24" s="175">
        <v>6.8824969232082395E-2</v>
      </c>
      <c r="N24" s="175">
        <v>1.9051680341362998E-2</v>
      </c>
      <c r="O24" s="181">
        <v>10.7627010345459</v>
      </c>
      <c r="P24" s="181">
        <v>10.2391300201416</v>
      </c>
    </row>
    <row r="25" spans="1:16" x14ac:dyDescent="0.2">
      <c r="A25" s="2" t="s">
        <v>44</v>
      </c>
      <c r="B25" s="178">
        <v>77</v>
      </c>
      <c r="C25" s="175">
        <v>0</v>
      </c>
      <c r="D25" s="175">
        <v>0</v>
      </c>
      <c r="E25" s="175">
        <v>0</v>
      </c>
      <c r="F25" s="175">
        <v>2.1575421094894399E-2</v>
      </c>
      <c r="G25" s="175">
        <v>5.6113120168447501E-2</v>
      </c>
      <c r="H25" s="175">
        <v>0.17694407701492301</v>
      </c>
      <c r="I25" s="175">
        <v>0.23520915210247001</v>
      </c>
      <c r="J25" s="175">
        <v>0.15942607820033999</v>
      </c>
      <c r="K25" s="175">
        <v>0.104045920073986</v>
      </c>
      <c r="L25" s="175">
        <v>0.23437610268592801</v>
      </c>
      <c r="M25" s="175">
        <v>1.2310148216784E-2</v>
      </c>
      <c r="N25" s="175">
        <v>0</v>
      </c>
      <c r="O25" s="181">
        <v>10.3806505203247</v>
      </c>
      <c r="P25" s="181">
        <v>10</v>
      </c>
    </row>
    <row r="26" spans="1:16" x14ac:dyDescent="0.2">
      <c r="A26" s="2" t="s">
        <v>45</v>
      </c>
      <c r="B26" s="178">
        <v>71</v>
      </c>
      <c r="C26" s="175">
        <v>0</v>
      </c>
      <c r="D26" s="175">
        <v>1.4958547428250301E-2</v>
      </c>
      <c r="E26" s="175">
        <v>2.3267438635230099E-2</v>
      </c>
      <c r="F26" s="175">
        <v>0</v>
      </c>
      <c r="G26" s="175">
        <v>0.13888806104660001</v>
      </c>
      <c r="H26" s="175">
        <v>0.27857375144958502</v>
      </c>
      <c r="I26" s="175">
        <v>0.18623240292072299</v>
      </c>
      <c r="J26" s="175">
        <v>0.125723421573639</v>
      </c>
      <c r="K26" s="175">
        <v>7.4365705251693698E-2</v>
      </c>
      <c r="L26" s="175">
        <v>0.110268771648407</v>
      </c>
      <c r="M26" s="175">
        <v>4.7721911221742602E-2</v>
      </c>
      <c r="N26" s="175">
        <v>0</v>
      </c>
      <c r="O26" s="181">
        <v>9.7933597564697301</v>
      </c>
      <c r="P26" s="181">
        <v>9.3962268829345703</v>
      </c>
    </row>
    <row r="27" spans="1:16" x14ac:dyDescent="0.2">
      <c r="A27" s="2" t="s">
        <v>46</v>
      </c>
      <c r="B27" s="178">
        <v>46</v>
      </c>
      <c r="C27" s="175">
        <v>0</v>
      </c>
      <c r="D27" s="175">
        <v>0</v>
      </c>
      <c r="E27" s="175">
        <v>0</v>
      </c>
      <c r="F27" s="175">
        <v>0</v>
      </c>
      <c r="G27" s="175">
        <v>4.9821864813566201E-2</v>
      </c>
      <c r="H27" s="175">
        <v>0.19434605538845101</v>
      </c>
      <c r="I27" s="175">
        <v>0.203282535076141</v>
      </c>
      <c r="J27" s="175">
        <v>0.26561984419822698</v>
      </c>
      <c r="K27" s="175">
        <v>0.17624837160110499</v>
      </c>
      <c r="L27" s="175">
        <v>0.110681317746639</v>
      </c>
      <c r="M27" s="175">
        <v>0</v>
      </c>
      <c r="N27" s="175">
        <v>0</v>
      </c>
      <c r="O27" s="181">
        <v>10.1471195220947</v>
      </c>
      <c r="P27" s="181">
        <v>10.0107526779175</v>
      </c>
    </row>
    <row r="28" spans="1:16" x14ac:dyDescent="0.2">
      <c r="A28" s="2" t="s">
        <v>47</v>
      </c>
      <c r="B28" s="178">
        <v>30</v>
      </c>
      <c r="C28" s="175">
        <v>0</v>
      </c>
      <c r="D28" s="175">
        <v>0</v>
      </c>
      <c r="E28" s="175">
        <v>0</v>
      </c>
      <c r="F28" s="175">
        <v>1.34008517488837E-2</v>
      </c>
      <c r="G28" s="175">
        <v>3.4118212759494802E-2</v>
      </c>
      <c r="H28" s="175">
        <v>0.40925231575965898</v>
      </c>
      <c r="I28" s="175">
        <v>0.16941513121128099</v>
      </c>
      <c r="J28" s="175">
        <v>0.17530503869056699</v>
      </c>
      <c r="K28" s="175">
        <v>6.9020681083202404E-2</v>
      </c>
      <c r="L28" s="175">
        <v>0.12948776781558999</v>
      </c>
      <c r="M28" s="175">
        <v>0</v>
      </c>
      <c r="N28" s="175">
        <v>0</v>
      </c>
      <c r="O28" s="181">
        <v>9.7832775115966797</v>
      </c>
      <c r="P28" s="181">
        <v>9.4545450210571307</v>
      </c>
    </row>
    <row r="29" spans="1:16" x14ac:dyDescent="0.2">
      <c r="A29" s="2" t="s">
        <v>48</v>
      </c>
      <c r="B29" s="178">
        <v>39</v>
      </c>
      <c r="C29" s="175">
        <v>0</v>
      </c>
      <c r="D29" s="175">
        <v>0</v>
      </c>
      <c r="E29" s="175">
        <v>3.4176349639892599E-2</v>
      </c>
      <c r="F29" s="175">
        <v>1.12887434661388E-2</v>
      </c>
      <c r="G29" s="175">
        <v>2.6265174150466902E-2</v>
      </c>
      <c r="H29" s="175">
        <v>0.103320099413395</v>
      </c>
      <c r="I29" s="175">
        <v>0.17901842296123499</v>
      </c>
      <c r="J29" s="175">
        <v>0.33761775493621798</v>
      </c>
      <c r="K29" s="175">
        <v>0.15731702744960799</v>
      </c>
      <c r="L29" s="175">
        <v>0.102437704801559</v>
      </c>
      <c r="M29" s="175">
        <v>4.8558719456195797E-2</v>
      </c>
      <c r="N29" s="175">
        <v>0</v>
      </c>
      <c r="O29" s="181">
        <v>10.5043535232544</v>
      </c>
      <c r="P29" s="181">
        <v>10.3636360168457</v>
      </c>
    </row>
    <row r="30" spans="1:16" x14ac:dyDescent="0.2">
      <c r="A30" s="2" t="s">
        <v>49</v>
      </c>
      <c r="B30" s="178">
        <v>6</v>
      </c>
      <c r="C30" s="175" t="s">
        <v>1</v>
      </c>
      <c r="D30" s="175" t="s">
        <v>1</v>
      </c>
      <c r="E30" s="175" t="s">
        <v>1</v>
      </c>
      <c r="F30" s="175" t="s">
        <v>1</v>
      </c>
      <c r="G30" s="175" t="s">
        <v>1</v>
      </c>
      <c r="H30" s="175" t="s">
        <v>1</v>
      </c>
      <c r="I30" s="175" t="s">
        <v>1</v>
      </c>
      <c r="J30" s="175" t="s">
        <v>1</v>
      </c>
      <c r="K30" s="175" t="s">
        <v>1</v>
      </c>
      <c r="L30" s="175" t="s">
        <v>1</v>
      </c>
      <c r="M30" s="175" t="s">
        <v>1</v>
      </c>
      <c r="N30" s="175" t="s">
        <v>1</v>
      </c>
      <c r="O30" s="181" t="s">
        <v>1</v>
      </c>
      <c r="P30" s="181" t="s">
        <v>1</v>
      </c>
    </row>
    <row r="31" spans="1:16" x14ac:dyDescent="0.2">
      <c r="A31" s="2" t="s">
        <v>50</v>
      </c>
      <c r="B31" s="178">
        <v>19</v>
      </c>
      <c r="C31" s="175" t="s">
        <v>1</v>
      </c>
      <c r="D31" s="175" t="s">
        <v>1</v>
      </c>
      <c r="E31" s="175" t="s">
        <v>1</v>
      </c>
      <c r="F31" s="175" t="s">
        <v>1</v>
      </c>
      <c r="G31" s="175" t="s">
        <v>1</v>
      </c>
      <c r="H31" s="175" t="s">
        <v>1</v>
      </c>
      <c r="I31" s="175" t="s">
        <v>1</v>
      </c>
      <c r="J31" s="175" t="s">
        <v>1</v>
      </c>
      <c r="K31" s="175" t="s">
        <v>1</v>
      </c>
      <c r="L31" s="175" t="s">
        <v>1</v>
      </c>
      <c r="M31" s="175" t="s">
        <v>1</v>
      </c>
      <c r="N31" s="175" t="s">
        <v>1</v>
      </c>
      <c r="O31" s="181" t="s">
        <v>1</v>
      </c>
      <c r="P31" s="181" t="s">
        <v>1</v>
      </c>
    </row>
    <row r="32" spans="1:16" x14ac:dyDescent="0.2">
      <c r="A32" s="2" t="s">
        <v>51</v>
      </c>
      <c r="B32" s="178">
        <v>96</v>
      </c>
      <c r="C32" s="175">
        <v>6.4503615722060204E-3</v>
      </c>
      <c r="D32" s="175">
        <v>0</v>
      </c>
      <c r="E32" s="175">
        <v>0</v>
      </c>
      <c r="F32" s="175">
        <v>0</v>
      </c>
      <c r="G32" s="175">
        <v>3.9921160787344E-2</v>
      </c>
      <c r="H32" s="175">
        <v>0.13163807988166801</v>
      </c>
      <c r="I32" s="175">
        <v>0.17711971700191501</v>
      </c>
      <c r="J32" s="175">
        <v>0.19362665712833399</v>
      </c>
      <c r="K32" s="175">
        <v>0.14024795591831199</v>
      </c>
      <c r="L32" s="175">
        <v>0.15981519222259499</v>
      </c>
      <c r="M32" s="175">
        <v>0.15118087828159299</v>
      </c>
      <c r="N32" s="175">
        <v>0</v>
      </c>
      <c r="O32" s="181">
        <v>11.365186691284199</v>
      </c>
      <c r="P32" s="181">
        <v>10.759493827819799</v>
      </c>
    </row>
    <row r="33" spans="1:16" x14ac:dyDescent="0.2">
      <c r="A33" s="2" t="s">
        <v>52</v>
      </c>
      <c r="B33" s="178">
        <v>71</v>
      </c>
      <c r="C33" s="175">
        <v>0</v>
      </c>
      <c r="D33" s="175">
        <v>0</v>
      </c>
      <c r="E33" s="175">
        <v>0</v>
      </c>
      <c r="F33" s="175">
        <v>0</v>
      </c>
      <c r="G33" s="175">
        <v>2.6877677068114302E-2</v>
      </c>
      <c r="H33" s="175">
        <v>0.16154041886329701</v>
      </c>
      <c r="I33" s="175">
        <v>0.164255261421204</v>
      </c>
      <c r="J33" s="175">
        <v>0.32648622989654502</v>
      </c>
      <c r="K33" s="175">
        <v>0.15954050421714799</v>
      </c>
      <c r="L33" s="175">
        <v>9.6098937094211606E-2</v>
      </c>
      <c r="M33" s="175">
        <v>6.5200969576835605E-2</v>
      </c>
      <c r="N33" s="175">
        <v>0</v>
      </c>
      <c r="O33" s="181">
        <v>10.7875528335571</v>
      </c>
      <c r="P33" s="181">
        <v>10.615385055541999</v>
      </c>
    </row>
    <row r="34" spans="1:16" x14ac:dyDescent="0.2">
      <c r="A34" s="2" t="s">
        <v>53</v>
      </c>
      <c r="B34" s="178">
        <v>45</v>
      </c>
      <c r="C34" s="175">
        <v>0</v>
      </c>
      <c r="D34" s="175">
        <v>0</v>
      </c>
      <c r="E34" s="175">
        <v>0</v>
      </c>
      <c r="F34" s="175">
        <v>2.8971627354621901E-2</v>
      </c>
      <c r="G34" s="175">
        <v>3.4866645932197599E-2</v>
      </c>
      <c r="H34" s="175">
        <v>9.6064463257789598E-2</v>
      </c>
      <c r="I34" s="175">
        <v>0.156880497932434</v>
      </c>
      <c r="J34" s="175">
        <v>0.195829331874847</v>
      </c>
      <c r="K34" s="175">
        <v>0.212859466671944</v>
      </c>
      <c r="L34" s="175">
        <v>0.122503355145454</v>
      </c>
      <c r="M34" s="175">
        <v>0.13220749795436901</v>
      </c>
      <c r="N34" s="175">
        <v>1.9817128777503999E-2</v>
      </c>
      <c r="O34" s="181">
        <v>11.424072265625</v>
      </c>
      <c r="P34" s="181">
        <v>10.6849317550659</v>
      </c>
    </row>
    <row r="35" spans="1:16" x14ac:dyDescent="0.2">
      <c r="A35" s="2" t="s">
        <v>54</v>
      </c>
      <c r="B35" s="178">
        <v>24</v>
      </c>
      <c r="C35" s="175" t="s">
        <v>1</v>
      </c>
      <c r="D35" s="175" t="s">
        <v>1</v>
      </c>
      <c r="E35" s="175" t="s">
        <v>1</v>
      </c>
      <c r="F35" s="175" t="s">
        <v>1</v>
      </c>
      <c r="G35" s="175" t="s">
        <v>1</v>
      </c>
      <c r="H35" s="175" t="s">
        <v>1</v>
      </c>
      <c r="I35" s="175" t="s">
        <v>1</v>
      </c>
      <c r="J35" s="175" t="s">
        <v>1</v>
      </c>
      <c r="K35" s="175" t="s">
        <v>1</v>
      </c>
      <c r="L35" s="175" t="s">
        <v>1</v>
      </c>
      <c r="M35" s="175" t="s">
        <v>1</v>
      </c>
      <c r="N35" s="175" t="s">
        <v>1</v>
      </c>
      <c r="O35" s="181" t="s">
        <v>1</v>
      </c>
      <c r="P35" s="181" t="s">
        <v>1</v>
      </c>
    </row>
    <row r="36" spans="1:16" x14ac:dyDescent="0.2">
      <c r="A36" s="2" t="s">
        <v>55</v>
      </c>
      <c r="B36" s="178">
        <v>27</v>
      </c>
      <c r="C36" s="175" t="s">
        <v>1</v>
      </c>
      <c r="D36" s="175" t="s">
        <v>1</v>
      </c>
      <c r="E36" s="175" t="s">
        <v>1</v>
      </c>
      <c r="F36" s="175" t="s">
        <v>1</v>
      </c>
      <c r="G36" s="175" t="s">
        <v>1</v>
      </c>
      <c r="H36" s="175" t="s">
        <v>1</v>
      </c>
      <c r="I36" s="175" t="s">
        <v>1</v>
      </c>
      <c r="J36" s="175" t="s">
        <v>1</v>
      </c>
      <c r="K36" s="175" t="s">
        <v>1</v>
      </c>
      <c r="L36" s="175" t="s">
        <v>1</v>
      </c>
      <c r="M36" s="175" t="s">
        <v>1</v>
      </c>
      <c r="N36" s="175" t="s">
        <v>1</v>
      </c>
      <c r="O36" s="181" t="s">
        <v>1</v>
      </c>
      <c r="P36" s="181" t="s">
        <v>1</v>
      </c>
    </row>
    <row r="37" spans="1:16" x14ac:dyDescent="0.2">
      <c r="A37" s="2" t="s">
        <v>56</v>
      </c>
      <c r="B37" s="178">
        <v>34</v>
      </c>
      <c r="C37" s="175">
        <v>0</v>
      </c>
      <c r="D37" s="175">
        <v>0</v>
      </c>
      <c r="E37" s="175">
        <v>0</v>
      </c>
      <c r="F37" s="175">
        <v>0.100281365215778</v>
      </c>
      <c r="G37" s="175">
        <v>0</v>
      </c>
      <c r="H37" s="175">
        <v>4.5512821525335298E-2</v>
      </c>
      <c r="I37" s="175">
        <v>8.3013951778411907E-2</v>
      </c>
      <c r="J37" s="175">
        <v>0.49296128749847401</v>
      </c>
      <c r="K37" s="175">
        <v>9.6360944211483002E-2</v>
      </c>
      <c r="L37" s="175">
        <v>8.0046005547046703E-2</v>
      </c>
      <c r="M37" s="175">
        <v>0.101823642849922</v>
      </c>
      <c r="N37" s="175">
        <v>0</v>
      </c>
      <c r="O37" s="181">
        <v>10.9301509857178</v>
      </c>
      <c r="P37" s="181">
        <v>10.579710006713899</v>
      </c>
    </row>
    <row r="38" spans="1:16" x14ac:dyDescent="0.2">
      <c r="A38" s="2" t="s">
        <v>57</v>
      </c>
      <c r="B38" s="178">
        <v>89</v>
      </c>
      <c r="C38" s="175">
        <v>0</v>
      </c>
      <c r="D38" s="175">
        <v>0</v>
      </c>
      <c r="E38" s="175">
        <v>4.6164067462086704E-3</v>
      </c>
      <c r="F38" s="175">
        <v>0</v>
      </c>
      <c r="G38" s="175">
        <v>4.7223076224327101E-2</v>
      </c>
      <c r="H38" s="175">
        <v>8.2558944821357699E-2</v>
      </c>
      <c r="I38" s="175">
        <v>0.11813269555568701</v>
      </c>
      <c r="J38" s="175">
        <v>0.20274166762828799</v>
      </c>
      <c r="K38" s="175">
        <v>0.14492091536521901</v>
      </c>
      <c r="L38" s="175">
        <v>0.35580205917358398</v>
      </c>
      <c r="M38" s="175">
        <v>4.4004242867231397E-2</v>
      </c>
      <c r="N38" s="175">
        <v>0</v>
      </c>
      <c r="O38" s="181">
        <v>11.479198455810501</v>
      </c>
      <c r="P38" s="181">
        <v>11.206896781921399</v>
      </c>
    </row>
    <row r="39" spans="1:16" x14ac:dyDescent="0.2">
      <c r="A39" s="2" t="s">
        <v>58</v>
      </c>
      <c r="B39" s="178">
        <v>79</v>
      </c>
      <c r="C39" s="175">
        <v>0</v>
      </c>
      <c r="D39" s="175">
        <v>1.9359501078724899E-2</v>
      </c>
      <c r="E39" s="175">
        <v>0</v>
      </c>
      <c r="F39" s="175">
        <v>4.0025368332862903E-2</v>
      </c>
      <c r="G39" s="175">
        <v>2.0508328452706299E-2</v>
      </c>
      <c r="H39" s="175">
        <v>8.7676115334033994E-2</v>
      </c>
      <c r="I39" s="175">
        <v>0.187197715044022</v>
      </c>
      <c r="J39" s="175">
        <v>0.31071835756301902</v>
      </c>
      <c r="K39" s="175">
        <v>0.151713356375694</v>
      </c>
      <c r="L39" s="175">
        <v>6.0218393802642801E-2</v>
      </c>
      <c r="M39" s="175">
        <v>0.115378372371197</v>
      </c>
      <c r="N39" s="175">
        <v>7.20449397340417E-3</v>
      </c>
      <c r="O39" s="181">
        <v>10.655068397521999</v>
      </c>
      <c r="P39" s="181">
        <v>10.1276597976685</v>
      </c>
    </row>
    <row r="40" spans="1:16" x14ac:dyDescent="0.2">
      <c r="A40" s="2" t="s">
        <v>59</v>
      </c>
      <c r="B40" s="178">
        <v>61</v>
      </c>
      <c r="C40" s="175">
        <v>0</v>
      </c>
      <c r="D40" s="175">
        <v>0</v>
      </c>
      <c r="E40" s="175">
        <v>0</v>
      </c>
      <c r="F40" s="175">
        <v>3.3145058900117902E-2</v>
      </c>
      <c r="G40" s="175">
        <v>3.3166017383337E-2</v>
      </c>
      <c r="H40" s="175">
        <v>8.2521803677082103E-2</v>
      </c>
      <c r="I40" s="175">
        <v>0.34610438346862799</v>
      </c>
      <c r="J40" s="175">
        <v>0.32415100932121299</v>
      </c>
      <c r="K40" s="175">
        <v>6.94281831383705E-2</v>
      </c>
      <c r="L40" s="175">
        <v>7.5695067644119304E-2</v>
      </c>
      <c r="M40" s="175">
        <v>0</v>
      </c>
      <c r="N40" s="175">
        <v>3.5788498818874401E-2</v>
      </c>
      <c r="O40" s="181">
        <v>10.3898811340332</v>
      </c>
      <c r="P40" s="181">
        <v>10</v>
      </c>
    </row>
    <row r="41" spans="1:16" x14ac:dyDescent="0.2">
      <c r="A41" s="2" t="s">
        <v>60</v>
      </c>
      <c r="B41" s="178">
        <v>80</v>
      </c>
      <c r="C41" s="175">
        <v>0</v>
      </c>
      <c r="D41" s="175">
        <v>0</v>
      </c>
      <c r="E41" s="175">
        <v>4.4014952145516898E-3</v>
      </c>
      <c r="F41" s="175">
        <v>6.4889192581176801E-3</v>
      </c>
      <c r="G41" s="175">
        <v>1.8374010920524601E-2</v>
      </c>
      <c r="H41" s="175">
        <v>5.7927567511797E-2</v>
      </c>
      <c r="I41" s="175">
        <v>0.37409633398056003</v>
      </c>
      <c r="J41" s="175">
        <v>0.24328157305717499</v>
      </c>
      <c r="K41" s="175">
        <v>0.11447300761938101</v>
      </c>
      <c r="L41" s="175">
        <v>0.174099922180176</v>
      </c>
      <c r="M41" s="175">
        <v>0</v>
      </c>
      <c r="N41" s="175">
        <v>6.8571623414754902E-3</v>
      </c>
      <c r="O41" s="181">
        <v>10.5016384124756</v>
      </c>
      <c r="P41" s="181">
        <v>10.0217390060425</v>
      </c>
    </row>
    <row r="42" spans="1:16" x14ac:dyDescent="0.2">
      <c r="A42" s="2" t="s">
        <v>61</v>
      </c>
      <c r="B42" s="178">
        <v>52</v>
      </c>
      <c r="C42" s="175">
        <v>0</v>
      </c>
      <c r="D42" s="175">
        <v>1.2924684211611699E-2</v>
      </c>
      <c r="E42" s="175">
        <v>0</v>
      </c>
      <c r="F42" s="175">
        <v>1.30068697035313E-2</v>
      </c>
      <c r="G42" s="175">
        <v>5.5623944848775898E-2</v>
      </c>
      <c r="H42" s="175">
        <v>0.14341905713081399</v>
      </c>
      <c r="I42" s="175">
        <v>0.172440946102142</v>
      </c>
      <c r="J42" s="175">
        <v>0.158915355801582</v>
      </c>
      <c r="K42" s="175">
        <v>0.155912846326828</v>
      </c>
      <c r="L42" s="175">
        <v>0.281739622354507</v>
      </c>
      <c r="M42" s="175">
        <v>0</v>
      </c>
      <c r="N42" s="175">
        <v>6.0166642069816598E-3</v>
      </c>
      <c r="O42" s="181">
        <v>10.5798482894897</v>
      </c>
      <c r="P42" s="181">
        <v>10.714285850524901</v>
      </c>
    </row>
    <row r="43" spans="1:16" x14ac:dyDescent="0.2">
      <c r="A43" s="2" t="s">
        <v>62</v>
      </c>
      <c r="B43" s="178">
        <v>64</v>
      </c>
      <c r="C43" s="175">
        <v>0</v>
      </c>
      <c r="D43" s="175">
        <v>0</v>
      </c>
      <c r="E43" s="175">
        <v>0</v>
      </c>
      <c r="F43" s="175">
        <v>3.7071321159601198E-2</v>
      </c>
      <c r="G43" s="175">
        <v>8.8619038462638897E-2</v>
      </c>
      <c r="H43" s="175">
        <v>0.134304374456406</v>
      </c>
      <c r="I43" s="175">
        <v>7.2964854538440704E-2</v>
      </c>
      <c r="J43" s="175">
        <v>0.20191624760627699</v>
      </c>
      <c r="K43" s="175">
        <v>0.24129618704319</v>
      </c>
      <c r="L43" s="175">
        <v>0.132847756147385</v>
      </c>
      <c r="M43" s="175">
        <v>9.0980224311351804E-2</v>
      </c>
      <c r="N43" s="175">
        <v>0</v>
      </c>
      <c r="O43" s="181">
        <v>10.840497970581101</v>
      </c>
      <c r="P43" s="181">
        <v>10.716418266296399</v>
      </c>
    </row>
    <row r="44" spans="1:16" x14ac:dyDescent="0.2">
      <c r="A44" s="2" t="s">
        <v>63</v>
      </c>
      <c r="B44" s="178">
        <v>73</v>
      </c>
      <c r="C44" s="175">
        <v>0</v>
      </c>
      <c r="D44" s="175">
        <v>0</v>
      </c>
      <c r="E44" s="175">
        <v>2.76159886270761E-2</v>
      </c>
      <c r="F44" s="175">
        <v>4.7029200941324199E-3</v>
      </c>
      <c r="G44" s="175">
        <v>4.8187591135501903E-2</v>
      </c>
      <c r="H44" s="175">
        <v>5.6032128632068599E-2</v>
      </c>
      <c r="I44" s="175">
        <v>0.156442910432816</v>
      </c>
      <c r="J44" s="175">
        <v>0.16710473597049699</v>
      </c>
      <c r="K44" s="175">
        <v>0.30873924493789701</v>
      </c>
      <c r="L44" s="175">
        <v>0.16474272310733801</v>
      </c>
      <c r="M44" s="175">
        <v>6.6431745886802701E-2</v>
      </c>
      <c r="N44" s="175">
        <v>0</v>
      </c>
      <c r="O44" s="181">
        <v>11.0719537734985</v>
      </c>
      <c r="P44" s="181">
        <v>11.285714149475099</v>
      </c>
    </row>
    <row r="45" spans="1:16" x14ac:dyDescent="0.2">
      <c r="A45" s="2" t="s">
        <v>64</v>
      </c>
      <c r="B45" s="178">
        <v>82</v>
      </c>
      <c r="C45" s="175">
        <v>0</v>
      </c>
      <c r="D45" s="175">
        <v>0</v>
      </c>
      <c r="E45" s="175">
        <v>2.2517586126923599E-2</v>
      </c>
      <c r="F45" s="175">
        <v>2.0428214222192799E-2</v>
      </c>
      <c r="G45" s="175">
        <v>4.1691426187753698E-2</v>
      </c>
      <c r="H45" s="175">
        <v>0.21435740590095501</v>
      </c>
      <c r="I45" s="175">
        <v>0.17843528091907501</v>
      </c>
      <c r="J45" s="175">
        <v>0.23765657842159299</v>
      </c>
      <c r="K45" s="175">
        <v>0.10046616941690401</v>
      </c>
      <c r="L45" s="175">
        <v>0.16488143801689101</v>
      </c>
      <c r="M45" s="175">
        <v>1.49317141622305E-2</v>
      </c>
      <c r="N45" s="175">
        <v>4.6341884881258002E-3</v>
      </c>
      <c r="O45" s="181">
        <v>10.1741991043091</v>
      </c>
      <c r="P45" s="181">
        <v>10.075757980346699</v>
      </c>
    </row>
    <row r="46" spans="1:16" x14ac:dyDescent="0.2">
      <c r="A46" s="2" t="s">
        <v>65</v>
      </c>
      <c r="B46" s="178">
        <v>69</v>
      </c>
      <c r="C46" s="175">
        <v>0</v>
      </c>
      <c r="D46" s="175">
        <v>0</v>
      </c>
      <c r="E46" s="175">
        <v>0</v>
      </c>
      <c r="F46" s="175">
        <v>5.2932061254978201E-2</v>
      </c>
      <c r="G46" s="175">
        <v>5.8068364858627299E-2</v>
      </c>
      <c r="H46" s="175">
        <v>0.15686188638210299</v>
      </c>
      <c r="I46" s="175">
        <v>0.228872776031494</v>
      </c>
      <c r="J46" s="175">
        <v>0.29776057600974998</v>
      </c>
      <c r="K46" s="175">
        <v>0.13101093471050301</v>
      </c>
      <c r="L46" s="175">
        <v>6.7576654255390195E-2</v>
      </c>
      <c r="M46" s="175">
        <v>0</v>
      </c>
      <c r="N46" s="175">
        <v>6.9167781621217702E-3</v>
      </c>
      <c r="O46" s="181">
        <v>9.8879909515380895</v>
      </c>
      <c r="P46" s="181">
        <v>10</v>
      </c>
    </row>
    <row r="47" spans="1:16" x14ac:dyDescent="0.2">
      <c r="A47" s="2" t="s">
        <v>66</v>
      </c>
      <c r="B47" s="178">
        <v>17</v>
      </c>
      <c r="C47" s="175" t="s">
        <v>1</v>
      </c>
      <c r="D47" s="175" t="s">
        <v>1</v>
      </c>
      <c r="E47" s="175" t="s">
        <v>1</v>
      </c>
      <c r="F47" s="175" t="s">
        <v>1</v>
      </c>
      <c r="G47" s="175" t="s">
        <v>1</v>
      </c>
      <c r="H47" s="175" t="s">
        <v>1</v>
      </c>
      <c r="I47" s="175" t="s">
        <v>1</v>
      </c>
      <c r="J47" s="175" t="s">
        <v>1</v>
      </c>
      <c r="K47" s="175" t="s">
        <v>1</v>
      </c>
      <c r="L47" s="175" t="s">
        <v>1</v>
      </c>
      <c r="M47" s="175" t="s">
        <v>1</v>
      </c>
      <c r="N47" s="175" t="s">
        <v>1</v>
      </c>
      <c r="O47" s="181" t="s">
        <v>1</v>
      </c>
      <c r="P47" s="181" t="s">
        <v>1</v>
      </c>
    </row>
    <row r="48" spans="1:16" x14ac:dyDescent="0.2">
      <c r="A48" s="2" t="s">
        <v>67</v>
      </c>
      <c r="B48" s="178">
        <v>11</v>
      </c>
      <c r="C48" s="175" t="s">
        <v>1</v>
      </c>
      <c r="D48" s="175" t="s">
        <v>1</v>
      </c>
      <c r="E48" s="175" t="s">
        <v>1</v>
      </c>
      <c r="F48" s="175" t="s">
        <v>1</v>
      </c>
      <c r="G48" s="175" t="s">
        <v>1</v>
      </c>
      <c r="H48" s="175" t="s">
        <v>1</v>
      </c>
      <c r="I48" s="175" t="s">
        <v>1</v>
      </c>
      <c r="J48" s="175" t="s">
        <v>1</v>
      </c>
      <c r="K48" s="175" t="s">
        <v>1</v>
      </c>
      <c r="L48" s="175" t="s">
        <v>1</v>
      </c>
      <c r="M48" s="175" t="s">
        <v>1</v>
      </c>
      <c r="N48" s="175" t="s">
        <v>1</v>
      </c>
      <c r="O48" s="181" t="s">
        <v>1</v>
      </c>
      <c r="P48" s="181" t="s">
        <v>1</v>
      </c>
    </row>
    <row r="49" spans="1:16" x14ac:dyDescent="0.2">
      <c r="A49" s="2" t="s">
        <v>68</v>
      </c>
      <c r="B49" s="178">
        <v>39</v>
      </c>
      <c r="C49" s="175">
        <v>0</v>
      </c>
      <c r="D49" s="175">
        <v>0</v>
      </c>
      <c r="E49" s="175">
        <v>1.22414631769061E-2</v>
      </c>
      <c r="F49" s="175">
        <v>0</v>
      </c>
      <c r="G49" s="175">
        <v>0.11792567372322101</v>
      </c>
      <c r="H49" s="175">
        <v>0.27910068631172202</v>
      </c>
      <c r="I49" s="175">
        <v>0.22487595677375799</v>
      </c>
      <c r="J49" s="175">
        <v>0.164163142442703</v>
      </c>
      <c r="K49" s="175">
        <v>1.9047874957323099E-2</v>
      </c>
      <c r="L49" s="175">
        <v>5.6997712701559101E-2</v>
      </c>
      <c r="M49" s="175">
        <v>0.12564748525619501</v>
      </c>
      <c r="N49" s="175">
        <v>0</v>
      </c>
      <c r="O49" s="181">
        <v>10.2344160079956</v>
      </c>
      <c r="P49" s="181">
        <v>9.2063493728637695</v>
      </c>
    </row>
    <row r="50" spans="1:16" x14ac:dyDescent="0.2">
      <c r="A50" s="2" t="s">
        <v>69</v>
      </c>
      <c r="B50" s="178">
        <v>60</v>
      </c>
      <c r="C50" s="175">
        <v>0</v>
      </c>
      <c r="D50" s="175">
        <v>4.9209059216082096E-3</v>
      </c>
      <c r="E50" s="175">
        <v>0</v>
      </c>
      <c r="F50" s="175">
        <v>0</v>
      </c>
      <c r="G50" s="175">
        <v>3.7829589098691899E-2</v>
      </c>
      <c r="H50" s="175">
        <v>0.39084187150001498</v>
      </c>
      <c r="I50" s="175">
        <v>0.205528974533081</v>
      </c>
      <c r="J50" s="175">
        <v>0.20242919027805301</v>
      </c>
      <c r="K50" s="175">
        <v>4.99221719801426E-2</v>
      </c>
      <c r="L50" s="175">
        <v>7.6368197798728901E-2</v>
      </c>
      <c r="M50" s="175">
        <v>3.2159108668565799E-2</v>
      </c>
      <c r="N50" s="175">
        <v>0</v>
      </c>
      <c r="O50" s="181">
        <v>9.7757663726806605</v>
      </c>
      <c r="P50" s="181">
        <v>9.3404254913330096</v>
      </c>
    </row>
    <row r="51" spans="1:16" x14ac:dyDescent="0.2">
      <c r="A51" s="2" t="s">
        <v>70</v>
      </c>
      <c r="B51" s="178">
        <v>87</v>
      </c>
      <c r="C51" s="175">
        <v>0</v>
      </c>
      <c r="D51" s="175">
        <v>0</v>
      </c>
      <c r="E51" s="175">
        <v>0</v>
      </c>
      <c r="F51" s="175">
        <v>3.1236270442605001E-2</v>
      </c>
      <c r="G51" s="175">
        <v>0.223356008529663</v>
      </c>
      <c r="H51" s="175">
        <v>0.37040966749191301</v>
      </c>
      <c r="I51" s="175">
        <v>0.204575896263123</v>
      </c>
      <c r="J51" s="175">
        <v>4.3169781565666199E-2</v>
      </c>
      <c r="K51" s="175">
        <v>4.3351821601390797E-2</v>
      </c>
      <c r="L51" s="175">
        <v>5.0078734755516101E-2</v>
      </c>
      <c r="M51" s="175">
        <v>3.3821817487478298E-2</v>
      </c>
      <c r="N51" s="175">
        <v>0</v>
      </c>
      <c r="O51" s="181">
        <v>9.0539131164550799</v>
      </c>
      <c r="P51" s="181">
        <v>8.5581398010253906</v>
      </c>
    </row>
    <row r="52" spans="1:16" x14ac:dyDescent="0.2">
      <c r="A52" s="2" t="s">
        <v>71</v>
      </c>
      <c r="B52" s="178">
        <v>19</v>
      </c>
      <c r="C52" s="175" t="s">
        <v>1</v>
      </c>
      <c r="D52" s="175" t="s">
        <v>1</v>
      </c>
      <c r="E52" s="175" t="s">
        <v>1</v>
      </c>
      <c r="F52" s="175" t="s">
        <v>1</v>
      </c>
      <c r="G52" s="175" t="s">
        <v>1</v>
      </c>
      <c r="H52" s="175" t="s">
        <v>1</v>
      </c>
      <c r="I52" s="175" t="s">
        <v>1</v>
      </c>
      <c r="J52" s="175" t="s">
        <v>1</v>
      </c>
      <c r="K52" s="175" t="s">
        <v>1</v>
      </c>
      <c r="L52" s="175" t="s">
        <v>1</v>
      </c>
      <c r="M52" s="175" t="s">
        <v>1</v>
      </c>
      <c r="N52" s="175" t="s">
        <v>1</v>
      </c>
      <c r="O52" s="181" t="s">
        <v>1</v>
      </c>
      <c r="P52" s="181" t="s">
        <v>1</v>
      </c>
    </row>
    <row r="53" spans="1:16" x14ac:dyDescent="0.2">
      <c r="A53" s="2" t="s">
        <v>72</v>
      </c>
      <c r="B53" s="178">
        <v>62</v>
      </c>
      <c r="C53" s="175">
        <v>0</v>
      </c>
      <c r="D53" s="175">
        <v>0</v>
      </c>
      <c r="E53" s="175">
        <v>0</v>
      </c>
      <c r="F53" s="175">
        <v>1.46217662841082E-2</v>
      </c>
      <c r="G53" s="175">
        <v>0.13382700085640001</v>
      </c>
      <c r="H53" s="175">
        <v>0.20039246976375599</v>
      </c>
      <c r="I53" s="175">
        <v>0.14153327047824901</v>
      </c>
      <c r="J53" s="175">
        <v>0.21533158421516399</v>
      </c>
      <c r="K53" s="175">
        <v>0.14698851108551</v>
      </c>
      <c r="L53" s="175">
        <v>9.038195759058E-2</v>
      </c>
      <c r="M53" s="175">
        <v>5.6923441588878597E-2</v>
      </c>
      <c r="N53" s="175">
        <v>0</v>
      </c>
      <c r="O53" s="181">
        <v>10.172294616699199</v>
      </c>
      <c r="P53" s="181">
        <v>10</v>
      </c>
    </row>
    <row r="54" spans="1:16" x14ac:dyDescent="0.2">
      <c r="A54" s="2" t="s">
        <v>73</v>
      </c>
      <c r="B54" s="178">
        <v>85</v>
      </c>
      <c r="C54" s="175">
        <v>0</v>
      </c>
      <c r="D54" s="175">
        <v>0</v>
      </c>
      <c r="E54" s="175">
        <v>0</v>
      </c>
      <c r="F54" s="175">
        <v>0.120501853525639</v>
      </c>
      <c r="G54" s="175">
        <v>0.16703964769840199</v>
      </c>
      <c r="H54" s="175">
        <v>0.28237658739089999</v>
      </c>
      <c r="I54" s="175">
        <v>0.192776143550873</v>
      </c>
      <c r="J54" s="175">
        <v>0.138240560889244</v>
      </c>
      <c r="K54" s="175">
        <v>4.0281161665916401E-2</v>
      </c>
      <c r="L54" s="175">
        <v>3.4478839486837401E-2</v>
      </c>
      <c r="M54" s="175">
        <v>2.4305203929543499E-2</v>
      </c>
      <c r="N54" s="175">
        <v>0</v>
      </c>
      <c r="O54" s="181">
        <v>9.0143842697143608</v>
      </c>
      <c r="P54" s="181">
        <v>8.75</v>
      </c>
    </row>
    <row r="55" spans="1:16" x14ac:dyDescent="0.2">
      <c r="A55" s="2" t="s">
        <v>74</v>
      </c>
      <c r="B55" s="178">
        <v>30</v>
      </c>
      <c r="C55" s="175">
        <v>0</v>
      </c>
      <c r="D55" s="175">
        <v>0</v>
      </c>
      <c r="E55" s="175">
        <v>0</v>
      </c>
      <c r="F55" s="175">
        <v>0</v>
      </c>
      <c r="G55" s="175">
        <v>9.3102015554904896E-2</v>
      </c>
      <c r="H55" s="175">
        <v>0.20042863488197299</v>
      </c>
      <c r="I55" s="175">
        <v>0.20183888077735901</v>
      </c>
      <c r="J55" s="175">
        <v>0.18583407998085</v>
      </c>
      <c r="K55" s="175">
        <v>0.16079081594944</v>
      </c>
      <c r="L55" s="175">
        <v>0.158005580306053</v>
      </c>
      <c r="M55" s="175">
        <v>0</v>
      </c>
      <c r="N55" s="175">
        <v>0</v>
      </c>
      <c r="O55" s="181">
        <v>10.0585231781006</v>
      </c>
      <c r="P55" s="181">
        <v>10</v>
      </c>
    </row>
    <row r="56" spans="1:16" x14ac:dyDescent="0.2">
      <c r="A56" s="2" t="s">
        <v>75</v>
      </c>
      <c r="B56" s="178">
        <v>89</v>
      </c>
      <c r="C56" s="175">
        <v>0</v>
      </c>
      <c r="D56" s="175">
        <v>2.3490024730563198E-2</v>
      </c>
      <c r="E56" s="175">
        <v>2.47592516243458E-2</v>
      </c>
      <c r="F56" s="175">
        <v>1.1216988787055E-2</v>
      </c>
      <c r="G56" s="175">
        <v>0.11440645903348901</v>
      </c>
      <c r="H56" s="175">
        <v>5.0859142094850499E-2</v>
      </c>
      <c r="I56" s="175">
        <v>0.195737019181252</v>
      </c>
      <c r="J56" s="175">
        <v>0.191150322556496</v>
      </c>
      <c r="K56" s="175">
        <v>0.151372745633125</v>
      </c>
      <c r="L56" s="175">
        <v>0.21457695960998499</v>
      </c>
      <c r="M56" s="175">
        <v>2.2431083023548098E-2</v>
      </c>
      <c r="N56" s="175">
        <v>0</v>
      </c>
      <c r="O56" s="181">
        <v>10.3352947235107</v>
      </c>
      <c r="P56" s="181">
        <v>10.2916669845581</v>
      </c>
    </row>
    <row r="57" spans="1:16" x14ac:dyDescent="0.2">
      <c r="A57" s="2" t="s">
        <v>76</v>
      </c>
      <c r="B57" s="178">
        <v>79</v>
      </c>
      <c r="C57" s="175">
        <v>0</v>
      </c>
      <c r="D57" s="175">
        <v>0</v>
      </c>
      <c r="E57" s="175">
        <v>0</v>
      </c>
      <c r="F57" s="175">
        <v>2.7940912172198299E-2</v>
      </c>
      <c r="G57" s="175">
        <v>1.25887738540769E-2</v>
      </c>
      <c r="H57" s="175">
        <v>0.16019883751869199</v>
      </c>
      <c r="I57" s="175">
        <v>0.18030163645744299</v>
      </c>
      <c r="J57" s="175">
        <v>0.219846665859222</v>
      </c>
      <c r="K57" s="175">
        <v>0.19991603493690499</v>
      </c>
      <c r="L57" s="175">
        <v>0.146113201975822</v>
      </c>
      <c r="M57" s="175">
        <v>5.3093932569026898E-2</v>
      </c>
      <c r="N57" s="175">
        <v>0</v>
      </c>
      <c r="O57" s="181">
        <v>10.634126663208001</v>
      </c>
      <c r="P57" s="181">
        <v>10.5074625015259</v>
      </c>
    </row>
    <row r="58" spans="1:16" x14ac:dyDescent="0.2">
      <c r="A58" s="2" t="s">
        <v>77</v>
      </c>
      <c r="B58" s="178">
        <v>83</v>
      </c>
      <c r="C58" s="175">
        <v>0</v>
      </c>
      <c r="D58" s="175">
        <v>0</v>
      </c>
      <c r="E58" s="175">
        <v>4.04148027300835E-2</v>
      </c>
      <c r="F58" s="175">
        <v>0</v>
      </c>
      <c r="G58" s="175">
        <v>6.8472623825073201E-2</v>
      </c>
      <c r="H58" s="175">
        <v>0.13709992170333901</v>
      </c>
      <c r="I58" s="175">
        <v>0.19907702505588501</v>
      </c>
      <c r="J58" s="175">
        <v>0.17204672098159801</v>
      </c>
      <c r="K58" s="175">
        <v>0.20642820000648501</v>
      </c>
      <c r="L58" s="175">
        <v>0.16191865503788</v>
      </c>
      <c r="M58" s="175">
        <v>1.4542058110237101E-2</v>
      </c>
      <c r="N58" s="175">
        <v>0</v>
      </c>
      <c r="O58" s="181">
        <v>10.2980766296387</v>
      </c>
      <c r="P58" s="181">
        <v>10.2666664123535</v>
      </c>
    </row>
    <row r="59" spans="1:16" x14ac:dyDescent="0.2">
      <c r="A59" s="2" t="s">
        <v>78</v>
      </c>
      <c r="B59" s="178">
        <v>65</v>
      </c>
      <c r="C59" s="175">
        <v>0</v>
      </c>
      <c r="D59" s="175">
        <v>0</v>
      </c>
      <c r="E59" s="175">
        <v>0</v>
      </c>
      <c r="F59" s="175">
        <v>0</v>
      </c>
      <c r="G59" s="175">
        <v>3.1967688351869597E-2</v>
      </c>
      <c r="H59" s="175">
        <v>0.105175465345383</v>
      </c>
      <c r="I59" s="175">
        <v>0.291655004024506</v>
      </c>
      <c r="J59" s="175">
        <v>0.234245359897614</v>
      </c>
      <c r="K59" s="175">
        <v>0.21791300177574199</v>
      </c>
      <c r="L59" s="175">
        <v>9.9632099270820604E-2</v>
      </c>
      <c r="M59" s="175">
        <v>9.5884557813406008E-3</v>
      </c>
      <c r="N59" s="175">
        <v>9.8229413852095604E-3</v>
      </c>
      <c r="O59" s="181">
        <v>10.3863668441772</v>
      </c>
      <c r="P59" s="181">
        <v>10.25</v>
      </c>
    </row>
    <row r="60" spans="1:16" x14ac:dyDescent="0.2">
      <c r="A60" s="2" t="s">
        <v>79</v>
      </c>
      <c r="B60" s="178">
        <v>42</v>
      </c>
      <c r="C60" s="175">
        <v>0</v>
      </c>
      <c r="D60" s="175">
        <v>0</v>
      </c>
      <c r="E60" s="175">
        <v>0</v>
      </c>
      <c r="F60" s="175">
        <v>8.0153727903962101E-3</v>
      </c>
      <c r="G60" s="175">
        <v>0.11213317513465899</v>
      </c>
      <c r="H60" s="175">
        <v>0.142179921269417</v>
      </c>
      <c r="I60" s="175">
        <v>0.11412965506315199</v>
      </c>
      <c r="J60" s="175">
        <v>0.23226831853389701</v>
      </c>
      <c r="K60" s="175">
        <v>0.22214455902576399</v>
      </c>
      <c r="L60" s="175">
        <v>0.15866473317146301</v>
      </c>
      <c r="M60" s="175">
        <v>1.0464265011251001E-2</v>
      </c>
      <c r="N60" s="175">
        <v>0</v>
      </c>
      <c r="O60" s="181">
        <v>10.476682662963899</v>
      </c>
      <c r="P60" s="181">
        <v>10.4807691574097</v>
      </c>
    </row>
    <row r="61" spans="1:16" x14ac:dyDescent="0.2">
      <c r="A61" s="2" t="s">
        <v>80</v>
      </c>
      <c r="B61" s="178">
        <v>16</v>
      </c>
      <c r="C61" s="175" t="s">
        <v>1</v>
      </c>
      <c r="D61" s="175" t="s">
        <v>1</v>
      </c>
      <c r="E61" s="175" t="s">
        <v>1</v>
      </c>
      <c r="F61" s="175" t="s">
        <v>1</v>
      </c>
      <c r="G61" s="175" t="s">
        <v>1</v>
      </c>
      <c r="H61" s="175" t="s">
        <v>1</v>
      </c>
      <c r="I61" s="175" t="s">
        <v>1</v>
      </c>
      <c r="J61" s="175" t="s">
        <v>1</v>
      </c>
      <c r="K61" s="175" t="s">
        <v>1</v>
      </c>
      <c r="L61" s="175" t="s">
        <v>1</v>
      </c>
      <c r="M61" s="175" t="s">
        <v>1</v>
      </c>
      <c r="N61" s="175" t="s">
        <v>1</v>
      </c>
      <c r="O61" s="181" t="s">
        <v>1</v>
      </c>
      <c r="P61" s="181" t="s">
        <v>1</v>
      </c>
    </row>
    <row r="62" spans="1:16" x14ac:dyDescent="0.2">
      <c r="A62" s="2" t="s">
        <v>81</v>
      </c>
      <c r="B62" s="178">
        <v>95</v>
      </c>
      <c r="C62" s="175">
        <v>4.4912192970514297E-3</v>
      </c>
      <c r="D62" s="175">
        <v>0</v>
      </c>
      <c r="E62" s="175">
        <v>1.9887693226337402E-2</v>
      </c>
      <c r="F62" s="175">
        <v>3.4488540142774603E-2</v>
      </c>
      <c r="G62" s="175">
        <v>2.7730342000722899E-2</v>
      </c>
      <c r="H62" s="175">
        <v>0.16516166925430301</v>
      </c>
      <c r="I62" s="175">
        <v>0.191161409020424</v>
      </c>
      <c r="J62" s="175">
        <v>0.18520373106002799</v>
      </c>
      <c r="K62" s="175">
        <v>9.3206472694873796E-2</v>
      </c>
      <c r="L62" s="175">
        <v>0.19390407204627999</v>
      </c>
      <c r="M62" s="175">
        <v>8.4764830768108396E-2</v>
      </c>
      <c r="N62" s="175">
        <v>0</v>
      </c>
      <c r="O62" s="181">
        <v>10.6607961654663</v>
      </c>
      <c r="P62" s="181">
        <v>10.3999996185303</v>
      </c>
    </row>
    <row r="63" spans="1:16" x14ac:dyDescent="0.2">
      <c r="A63" s="2" t="s">
        <v>82</v>
      </c>
      <c r="B63" s="178">
        <v>48</v>
      </c>
      <c r="C63" s="175">
        <v>0</v>
      </c>
      <c r="D63" s="175">
        <v>0</v>
      </c>
      <c r="E63" s="175">
        <v>0</v>
      </c>
      <c r="F63" s="175">
        <v>0</v>
      </c>
      <c r="G63" s="175">
        <v>8.5658803582191502E-3</v>
      </c>
      <c r="H63" s="175">
        <v>3.9400070905685397E-2</v>
      </c>
      <c r="I63" s="175">
        <v>0.26468503475189198</v>
      </c>
      <c r="J63" s="175">
        <v>0.14808017015457201</v>
      </c>
      <c r="K63" s="175">
        <v>0.211303755640984</v>
      </c>
      <c r="L63" s="175">
        <v>0.31581726670265198</v>
      </c>
      <c r="M63" s="175">
        <v>1.21478457003832E-2</v>
      </c>
      <c r="N63" s="175">
        <v>0</v>
      </c>
      <c r="O63" s="181">
        <v>11.2143154144287</v>
      </c>
      <c r="P63" s="181">
        <v>11.488888740539601</v>
      </c>
    </row>
    <row r="64" spans="1:16" x14ac:dyDescent="0.2">
      <c r="A64" s="2" t="s">
        <v>83</v>
      </c>
      <c r="B64" s="178">
        <v>21</v>
      </c>
      <c r="C64" s="175" t="s">
        <v>1</v>
      </c>
      <c r="D64" s="175" t="s">
        <v>1</v>
      </c>
      <c r="E64" s="175" t="s">
        <v>1</v>
      </c>
      <c r="F64" s="175" t="s">
        <v>1</v>
      </c>
      <c r="G64" s="175" t="s">
        <v>1</v>
      </c>
      <c r="H64" s="175" t="s">
        <v>1</v>
      </c>
      <c r="I64" s="175" t="s">
        <v>1</v>
      </c>
      <c r="J64" s="175" t="s">
        <v>1</v>
      </c>
      <c r="K64" s="175" t="s">
        <v>1</v>
      </c>
      <c r="L64" s="175" t="s">
        <v>1</v>
      </c>
      <c r="M64" s="175" t="s">
        <v>1</v>
      </c>
      <c r="N64" s="175" t="s">
        <v>1</v>
      </c>
      <c r="O64" s="181" t="s">
        <v>1</v>
      </c>
      <c r="P64" s="181" t="s">
        <v>1</v>
      </c>
    </row>
    <row r="65" spans="1:16" x14ac:dyDescent="0.2">
      <c r="A65" s="2" t="s">
        <v>84</v>
      </c>
      <c r="B65" s="178">
        <v>38</v>
      </c>
      <c r="C65" s="175">
        <v>0</v>
      </c>
      <c r="D65" s="175">
        <v>0</v>
      </c>
      <c r="E65" s="175">
        <v>0</v>
      </c>
      <c r="F65" s="175">
        <v>0</v>
      </c>
      <c r="G65" s="175">
        <v>1.8257316201925299E-2</v>
      </c>
      <c r="H65" s="175">
        <v>0.10935021936893501</v>
      </c>
      <c r="I65" s="175">
        <v>9.9863134324550601E-2</v>
      </c>
      <c r="J65" s="175">
        <v>0.30201786756515497</v>
      </c>
      <c r="K65" s="175">
        <v>0.16068232059478799</v>
      </c>
      <c r="L65" s="175">
        <v>0.253139048814774</v>
      </c>
      <c r="M65" s="175">
        <v>5.6690096855163602E-2</v>
      </c>
      <c r="N65" s="175">
        <v>0</v>
      </c>
      <c r="O65" s="181">
        <v>11.286069869995099</v>
      </c>
      <c r="P65" s="181">
        <v>10.943396568298301</v>
      </c>
    </row>
    <row r="66" spans="1:16" x14ac:dyDescent="0.2">
      <c r="A66" s="2" t="s">
        <v>85</v>
      </c>
      <c r="B66" s="178">
        <v>71</v>
      </c>
      <c r="C66" s="175">
        <v>0</v>
      </c>
      <c r="D66" s="175">
        <v>0</v>
      </c>
      <c r="E66" s="175">
        <v>0</v>
      </c>
      <c r="F66" s="175">
        <v>9.58211999386549E-3</v>
      </c>
      <c r="G66" s="175">
        <v>3.5069372504949597E-2</v>
      </c>
      <c r="H66" s="175">
        <v>0.12625627219676999</v>
      </c>
      <c r="I66" s="175">
        <v>0.119966052472591</v>
      </c>
      <c r="J66" s="175">
        <v>0.20160205662250499</v>
      </c>
      <c r="K66" s="175">
        <v>0.167040109634399</v>
      </c>
      <c r="L66" s="175">
        <v>0.242817997932434</v>
      </c>
      <c r="M66" s="175">
        <v>9.7666032612323803E-2</v>
      </c>
      <c r="N66" s="175">
        <v>0</v>
      </c>
      <c r="O66" s="181">
        <v>11.400196075439499</v>
      </c>
      <c r="P66" s="181">
        <v>11</v>
      </c>
    </row>
    <row r="67" spans="1:16" x14ac:dyDescent="0.2">
      <c r="A67" s="2" t="s">
        <v>86</v>
      </c>
      <c r="B67" s="178">
        <v>90</v>
      </c>
      <c r="C67" s="175">
        <v>0</v>
      </c>
      <c r="D67" s="175">
        <v>0</v>
      </c>
      <c r="E67" s="175">
        <v>0</v>
      </c>
      <c r="F67" s="175">
        <v>0</v>
      </c>
      <c r="G67" s="175">
        <v>2.0397838205099099E-2</v>
      </c>
      <c r="H67" s="175">
        <v>9.4477929174900097E-2</v>
      </c>
      <c r="I67" s="175">
        <v>0.181372120976448</v>
      </c>
      <c r="J67" s="175">
        <v>0.254680246114731</v>
      </c>
      <c r="K67" s="175">
        <v>0.14748020470142401</v>
      </c>
      <c r="L67" s="175">
        <v>0.28209319710731501</v>
      </c>
      <c r="M67" s="175">
        <v>1.9498454406857501E-2</v>
      </c>
      <c r="N67" s="175">
        <v>0</v>
      </c>
      <c r="O67" s="181">
        <v>11.057542800903301</v>
      </c>
      <c r="P67" s="181">
        <v>10.8620691299438</v>
      </c>
    </row>
    <row r="68" spans="1:16" x14ac:dyDescent="0.2">
      <c r="A68" s="2" t="s">
        <v>87</v>
      </c>
      <c r="B68" s="178">
        <v>78</v>
      </c>
      <c r="C68" s="175">
        <v>0</v>
      </c>
      <c r="D68" s="175">
        <v>0</v>
      </c>
      <c r="E68" s="175">
        <v>2.4502836167812299E-2</v>
      </c>
      <c r="F68" s="175">
        <v>1.6017144545912701E-2</v>
      </c>
      <c r="G68" s="175">
        <v>4.7212671488523497E-2</v>
      </c>
      <c r="H68" s="175">
        <v>0.156508788466454</v>
      </c>
      <c r="I68" s="175">
        <v>0.235621482133865</v>
      </c>
      <c r="J68" s="175">
        <v>0.273999273777008</v>
      </c>
      <c r="K68" s="175">
        <v>6.23309761285782E-2</v>
      </c>
      <c r="L68" s="175">
        <v>0.101397030055523</v>
      </c>
      <c r="M68" s="175">
        <v>8.2409806549549103E-2</v>
      </c>
      <c r="N68" s="175">
        <v>0</v>
      </c>
      <c r="O68" s="181">
        <v>10.3733730316162</v>
      </c>
      <c r="P68" s="181">
        <v>10</v>
      </c>
    </row>
    <row r="69" spans="1:16" x14ac:dyDescent="0.2">
      <c r="A69" s="2" t="s">
        <v>88</v>
      </c>
      <c r="B69" s="178">
        <v>84</v>
      </c>
      <c r="C69" s="175">
        <v>0</v>
      </c>
      <c r="D69" s="175">
        <v>0</v>
      </c>
      <c r="E69" s="175">
        <v>0</v>
      </c>
      <c r="F69" s="175">
        <v>0</v>
      </c>
      <c r="G69" s="175">
        <v>3.4160356968641302E-2</v>
      </c>
      <c r="H69" s="175">
        <v>9.5685794949531597E-2</v>
      </c>
      <c r="I69" s="175">
        <v>0.272553861141205</v>
      </c>
      <c r="J69" s="175">
        <v>0.21588149666786199</v>
      </c>
      <c r="K69" s="175">
        <v>0.117612205445766</v>
      </c>
      <c r="L69" s="175">
        <v>0.18189288675785101</v>
      </c>
      <c r="M69" s="175">
        <v>8.22133868932724E-2</v>
      </c>
      <c r="N69" s="175">
        <v>0</v>
      </c>
      <c r="O69" s="181">
        <v>10.928647041320801</v>
      </c>
      <c r="P69" s="181">
        <v>10.4615383148193</v>
      </c>
    </row>
    <row r="70" spans="1:16" x14ac:dyDescent="0.2">
      <c r="A70" s="2" t="s">
        <v>89</v>
      </c>
      <c r="B70" s="178">
        <v>28</v>
      </c>
      <c r="C70" s="175" t="s">
        <v>1</v>
      </c>
      <c r="D70" s="175" t="s">
        <v>1</v>
      </c>
      <c r="E70" s="175" t="s">
        <v>1</v>
      </c>
      <c r="F70" s="175" t="s">
        <v>1</v>
      </c>
      <c r="G70" s="175" t="s">
        <v>1</v>
      </c>
      <c r="H70" s="175" t="s">
        <v>1</v>
      </c>
      <c r="I70" s="175" t="s">
        <v>1</v>
      </c>
      <c r="J70" s="175" t="s">
        <v>1</v>
      </c>
      <c r="K70" s="175" t="s">
        <v>1</v>
      </c>
      <c r="L70" s="175" t="s">
        <v>1</v>
      </c>
      <c r="M70" s="175" t="s">
        <v>1</v>
      </c>
      <c r="N70" s="175" t="s">
        <v>1</v>
      </c>
      <c r="O70" s="181" t="s">
        <v>1</v>
      </c>
      <c r="P70" s="181" t="s">
        <v>1</v>
      </c>
    </row>
    <row r="71" spans="1:16" x14ac:dyDescent="0.2">
      <c r="A71" s="3" t="s">
        <v>90</v>
      </c>
      <c r="B71" s="179">
        <v>25</v>
      </c>
      <c r="C71" s="176" t="s">
        <v>1</v>
      </c>
      <c r="D71" s="176" t="s">
        <v>1</v>
      </c>
      <c r="E71" s="176" t="s">
        <v>1</v>
      </c>
      <c r="F71" s="176" t="s">
        <v>1</v>
      </c>
      <c r="G71" s="176" t="s">
        <v>1</v>
      </c>
      <c r="H71" s="176" t="s">
        <v>1</v>
      </c>
      <c r="I71" s="176" t="s">
        <v>1</v>
      </c>
      <c r="J71" s="176" t="s">
        <v>1</v>
      </c>
      <c r="K71" s="176" t="s">
        <v>1</v>
      </c>
      <c r="L71" s="176" t="s">
        <v>1</v>
      </c>
      <c r="M71" s="176" t="s">
        <v>1</v>
      </c>
      <c r="N71" s="176" t="s">
        <v>1</v>
      </c>
      <c r="O71" s="182" t="s">
        <v>1</v>
      </c>
      <c r="P71" s="182" t="s">
        <v>1</v>
      </c>
    </row>
    <row r="73" spans="1:16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7" width="12.77734375" bestFit="1" customWidth="1"/>
  </cols>
  <sheetData>
    <row r="1" spans="1:17" x14ac:dyDescent="0.2">
      <c r="A1" s="16" t="str">
        <f>HYPERLINK("#'Inhalt'!A1", "Inhalt")</f>
        <v>Inhalt</v>
      </c>
    </row>
    <row r="3" spans="1:17" x14ac:dyDescent="0.2">
      <c r="A3" s="1" t="s">
        <v>168</v>
      </c>
    </row>
    <row r="4" spans="1:17" x14ac:dyDescent="0.2">
      <c r="A4" t="s">
        <v>169</v>
      </c>
    </row>
    <row r="5" spans="1:17" ht="25.5" x14ac:dyDescent="0.2">
      <c r="A5" s="4" t="s">
        <v>24</v>
      </c>
      <c r="B5" s="4" t="s">
        <v>4</v>
      </c>
      <c r="C5" s="4" t="s">
        <v>140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  <c r="I5" s="4" t="s">
        <v>146</v>
      </c>
      <c r="J5" s="4" t="s">
        <v>147</v>
      </c>
      <c r="K5" s="4" t="s">
        <v>148</v>
      </c>
      <c r="L5" s="4" t="s">
        <v>149</v>
      </c>
      <c r="M5" s="4" t="s">
        <v>150</v>
      </c>
      <c r="N5" s="4" t="s">
        <v>151</v>
      </c>
      <c r="O5" s="4" t="s">
        <v>152</v>
      </c>
      <c r="P5" s="4" t="s">
        <v>25</v>
      </c>
      <c r="Q5" s="4" t="s">
        <v>111</v>
      </c>
    </row>
    <row r="6" spans="1:17" x14ac:dyDescent="0.2">
      <c r="A6" s="5" t="s">
        <v>26</v>
      </c>
      <c r="B6" s="186" t="s">
        <v>1</v>
      </c>
      <c r="C6" s="183" t="s">
        <v>1</v>
      </c>
      <c r="D6" s="183" t="s">
        <v>1</v>
      </c>
      <c r="E6" s="183" t="s">
        <v>1</v>
      </c>
      <c r="F6" s="183" t="s">
        <v>1</v>
      </c>
      <c r="G6" s="183" t="s">
        <v>1</v>
      </c>
      <c r="H6" s="183" t="s">
        <v>1</v>
      </c>
      <c r="I6" s="183" t="s">
        <v>1</v>
      </c>
      <c r="J6" s="183" t="s">
        <v>1</v>
      </c>
      <c r="K6" s="183" t="s">
        <v>1</v>
      </c>
      <c r="L6" s="183" t="s">
        <v>1</v>
      </c>
      <c r="M6" s="183" t="s">
        <v>1</v>
      </c>
      <c r="N6" s="183" t="s">
        <v>1</v>
      </c>
      <c r="O6" s="183" t="s">
        <v>1</v>
      </c>
      <c r="P6" s="189" t="s">
        <v>1</v>
      </c>
      <c r="Q6" s="189" t="s">
        <v>1</v>
      </c>
    </row>
    <row r="7" spans="1:17" x14ac:dyDescent="0.2">
      <c r="A7" s="2" t="s">
        <v>26</v>
      </c>
      <c r="B7" s="187">
        <v>342</v>
      </c>
      <c r="C7" s="184">
        <v>1.0754805058240899E-2</v>
      </c>
      <c r="D7" s="184">
        <v>0.203876063227654</v>
      </c>
      <c r="E7" s="184">
        <v>0.39854538440704301</v>
      </c>
      <c r="F7" s="184">
        <v>0.23843130469322199</v>
      </c>
      <c r="G7" s="184">
        <v>9.59760546684265E-2</v>
      </c>
      <c r="H7" s="184">
        <v>2.4030089378356899E-2</v>
      </c>
      <c r="I7" s="184">
        <v>1.7639346420764899E-2</v>
      </c>
      <c r="J7" s="184">
        <v>5.38682471960783E-3</v>
      </c>
      <c r="K7" s="184">
        <v>4.7872797586023799E-3</v>
      </c>
      <c r="L7" s="184">
        <v>3.48879577359185E-4</v>
      </c>
      <c r="M7" s="184">
        <v>2.23972150706686E-4</v>
      </c>
      <c r="N7" s="184">
        <v>0</v>
      </c>
      <c r="O7" s="184">
        <v>0</v>
      </c>
      <c r="P7" s="190">
        <v>382.67272949218801</v>
      </c>
      <c r="Q7" s="190">
        <v>360</v>
      </c>
    </row>
    <row r="8" spans="1:17" x14ac:dyDescent="0.2">
      <c r="A8" s="5" t="s">
        <v>27</v>
      </c>
      <c r="B8" s="186" t="s">
        <v>1</v>
      </c>
      <c r="C8" s="183" t="s">
        <v>1</v>
      </c>
      <c r="D8" s="183" t="s">
        <v>1</v>
      </c>
      <c r="E8" s="183" t="s">
        <v>1</v>
      </c>
      <c r="F8" s="183" t="s">
        <v>1</v>
      </c>
      <c r="G8" s="183" t="s">
        <v>1</v>
      </c>
      <c r="H8" s="183" t="s">
        <v>1</v>
      </c>
      <c r="I8" s="183" t="s">
        <v>1</v>
      </c>
      <c r="J8" s="183" t="s">
        <v>1</v>
      </c>
      <c r="K8" s="183" t="s">
        <v>1</v>
      </c>
      <c r="L8" s="183" t="s">
        <v>1</v>
      </c>
      <c r="M8" s="183" t="s">
        <v>1</v>
      </c>
      <c r="N8" s="183" t="s">
        <v>1</v>
      </c>
      <c r="O8" s="183" t="s">
        <v>1</v>
      </c>
      <c r="P8" s="189" t="s">
        <v>1</v>
      </c>
      <c r="Q8" s="189" t="s">
        <v>1</v>
      </c>
    </row>
    <row r="9" spans="1:17" x14ac:dyDescent="0.2">
      <c r="A9" s="2" t="s">
        <v>28</v>
      </c>
      <c r="B9" s="187">
        <v>7</v>
      </c>
      <c r="C9" s="184" t="s">
        <v>1</v>
      </c>
      <c r="D9" s="184" t="s">
        <v>1</v>
      </c>
      <c r="E9" s="184" t="s">
        <v>1</v>
      </c>
      <c r="F9" s="184" t="s">
        <v>1</v>
      </c>
      <c r="G9" s="184" t="s">
        <v>1</v>
      </c>
      <c r="H9" s="184" t="s">
        <v>1</v>
      </c>
      <c r="I9" s="184" t="s">
        <v>1</v>
      </c>
      <c r="J9" s="184" t="s">
        <v>1</v>
      </c>
      <c r="K9" s="184" t="s">
        <v>1</v>
      </c>
      <c r="L9" s="184" t="s">
        <v>1</v>
      </c>
      <c r="M9" s="184" t="s">
        <v>1</v>
      </c>
      <c r="N9" s="184" t="s">
        <v>1</v>
      </c>
      <c r="O9" s="184" t="s">
        <v>1</v>
      </c>
      <c r="P9" s="190" t="s">
        <v>1</v>
      </c>
      <c r="Q9" s="190" t="s">
        <v>1</v>
      </c>
    </row>
    <row r="10" spans="1:17" x14ac:dyDescent="0.2">
      <c r="A10" s="2" t="s">
        <v>29</v>
      </c>
      <c r="B10" s="187">
        <v>9</v>
      </c>
      <c r="C10" s="184" t="s">
        <v>1</v>
      </c>
      <c r="D10" s="184" t="s">
        <v>1</v>
      </c>
      <c r="E10" s="184" t="s">
        <v>1</v>
      </c>
      <c r="F10" s="184" t="s">
        <v>1</v>
      </c>
      <c r="G10" s="184" t="s">
        <v>1</v>
      </c>
      <c r="H10" s="184" t="s">
        <v>1</v>
      </c>
      <c r="I10" s="184" t="s">
        <v>1</v>
      </c>
      <c r="J10" s="184" t="s">
        <v>1</v>
      </c>
      <c r="K10" s="184" t="s">
        <v>1</v>
      </c>
      <c r="L10" s="184" t="s">
        <v>1</v>
      </c>
      <c r="M10" s="184" t="s">
        <v>1</v>
      </c>
      <c r="N10" s="184" t="s">
        <v>1</v>
      </c>
      <c r="O10" s="184" t="s">
        <v>1</v>
      </c>
      <c r="P10" s="190" t="s">
        <v>1</v>
      </c>
      <c r="Q10" s="190" t="s">
        <v>1</v>
      </c>
    </row>
    <row r="11" spans="1:17" x14ac:dyDescent="0.2">
      <c r="A11" s="2" t="s">
        <v>30</v>
      </c>
      <c r="B11" s="187">
        <v>20</v>
      </c>
      <c r="C11" s="184" t="s">
        <v>1</v>
      </c>
      <c r="D11" s="184" t="s">
        <v>1</v>
      </c>
      <c r="E11" s="184" t="s">
        <v>1</v>
      </c>
      <c r="F11" s="184" t="s">
        <v>1</v>
      </c>
      <c r="G11" s="184" t="s">
        <v>1</v>
      </c>
      <c r="H11" s="184" t="s">
        <v>1</v>
      </c>
      <c r="I11" s="184" t="s">
        <v>1</v>
      </c>
      <c r="J11" s="184" t="s">
        <v>1</v>
      </c>
      <c r="K11" s="184" t="s">
        <v>1</v>
      </c>
      <c r="L11" s="184" t="s">
        <v>1</v>
      </c>
      <c r="M11" s="184" t="s">
        <v>1</v>
      </c>
      <c r="N11" s="184" t="s">
        <v>1</v>
      </c>
      <c r="O11" s="184" t="s">
        <v>1</v>
      </c>
      <c r="P11" s="190" t="s">
        <v>1</v>
      </c>
      <c r="Q11" s="190" t="s">
        <v>1</v>
      </c>
    </row>
    <row r="12" spans="1:17" x14ac:dyDescent="0.2">
      <c r="A12" s="2" t="s">
        <v>31</v>
      </c>
      <c r="B12" s="187">
        <v>9</v>
      </c>
      <c r="C12" s="184" t="s">
        <v>1</v>
      </c>
      <c r="D12" s="184" t="s">
        <v>1</v>
      </c>
      <c r="E12" s="184" t="s">
        <v>1</v>
      </c>
      <c r="F12" s="184" t="s">
        <v>1</v>
      </c>
      <c r="G12" s="184" t="s">
        <v>1</v>
      </c>
      <c r="H12" s="184" t="s">
        <v>1</v>
      </c>
      <c r="I12" s="184" t="s">
        <v>1</v>
      </c>
      <c r="J12" s="184" t="s">
        <v>1</v>
      </c>
      <c r="K12" s="184" t="s">
        <v>1</v>
      </c>
      <c r="L12" s="184" t="s">
        <v>1</v>
      </c>
      <c r="M12" s="184" t="s">
        <v>1</v>
      </c>
      <c r="N12" s="184" t="s">
        <v>1</v>
      </c>
      <c r="O12" s="184" t="s">
        <v>1</v>
      </c>
      <c r="P12" s="190" t="s">
        <v>1</v>
      </c>
      <c r="Q12" s="190" t="s">
        <v>1</v>
      </c>
    </row>
    <row r="13" spans="1:17" x14ac:dyDescent="0.2">
      <c r="A13" s="2" t="s">
        <v>32</v>
      </c>
      <c r="B13" s="187">
        <v>4</v>
      </c>
      <c r="C13" s="184" t="s">
        <v>1</v>
      </c>
      <c r="D13" s="184" t="s">
        <v>1</v>
      </c>
      <c r="E13" s="184" t="s">
        <v>1</v>
      </c>
      <c r="F13" s="184" t="s">
        <v>1</v>
      </c>
      <c r="G13" s="184" t="s">
        <v>1</v>
      </c>
      <c r="H13" s="184" t="s">
        <v>1</v>
      </c>
      <c r="I13" s="184" t="s">
        <v>1</v>
      </c>
      <c r="J13" s="184" t="s">
        <v>1</v>
      </c>
      <c r="K13" s="184" t="s">
        <v>1</v>
      </c>
      <c r="L13" s="184" t="s">
        <v>1</v>
      </c>
      <c r="M13" s="184" t="s">
        <v>1</v>
      </c>
      <c r="N13" s="184" t="s">
        <v>1</v>
      </c>
      <c r="O13" s="184" t="s">
        <v>1</v>
      </c>
      <c r="P13" s="190" t="s">
        <v>1</v>
      </c>
      <c r="Q13" s="190" t="s">
        <v>1</v>
      </c>
    </row>
    <row r="14" spans="1:17" x14ac:dyDescent="0.2">
      <c r="A14" s="2" t="s">
        <v>33</v>
      </c>
      <c r="B14" s="187">
        <v>2</v>
      </c>
      <c r="C14" s="184" t="s">
        <v>1</v>
      </c>
      <c r="D14" s="184" t="s">
        <v>1</v>
      </c>
      <c r="E14" s="184" t="s">
        <v>1</v>
      </c>
      <c r="F14" s="184" t="s">
        <v>1</v>
      </c>
      <c r="G14" s="184" t="s">
        <v>1</v>
      </c>
      <c r="H14" s="184" t="s">
        <v>1</v>
      </c>
      <c r="I14" s="184" t="s">
        <v>1</v>
      </c>
      <c r="J14" s="184" t="s">
        <v>1</v>
      </c>
      <c r="K14" s="184" t="s">
        <v>1</v>
      </c>
      <c r="L14" s="184" t="s">
        <v>1</v>
      </c>
      <c r="M14" s="184" t="s">
        <v>1</v>
      </c>
      <c r="N14" s="184" t="s">
        <v>1</v>
      </c>
      <c r="O14" s="184" t="s">
        <v>1</v>
      </c>
      <c r="P14" s="190" t="s">
        <v>1</v>
      </c>
      <c r="Q14" s="190" t="s">
        <v>1</v>
      </c>
    </row>
    <row r="15" spans="1:17" x14ac:dyDescent="0.2">
      <c r="A15" s="2" t="s">
        <v>34</v>
      </c>
      <c r="B15" s="187">
        <v>9</v>
      </c>
      <c r="C15" s="184" t="s">
        <v>1</v>
      </c>
      <c r="D15" s="184" t="s">
        <v>1</v>
      </c>
      <c r="E15" s="184" t="s">
        <v>1</v>
      </c>
      <c r="F15" s="184" t="s">
        <v>1</v>
      </c>
      <c r="G15" s="184" t="s">
        <v>1</v>
      </c>
      <c r="H15" s="184" t="s">
        <v>1</v>
      </c>
      <c r="I15" s="184" t="s">
        <v>1</v>
      </c>
      <c r="J15" s="184" t="s">
        <v>1</v>
      </c>
      <c r="K15" s="184" t="s">
        <v>1</v>
      </c>
      <c r="L15" s="184" t="s">
        <v>1</v>
      </c>
      <c r="M15" s="184" t="s">
        <v>1</v>
      </c>
      <c r="N15" s="184" t="s">
        <v>1</v>
      </c>
      <c r="O15" s="184" t="s">
        <v>1</v>
      </c>
      <c r="P15" s="190" t="s">
        <v>1</v>
      </c>
      <c r="Q15" s="190" t="s">
        <v>1</v>
      </c>
    </row>
    <row r="16" spans="1:17" x14ac:dyDescent="0.2">
      <c r="A16" s="2" t="s">
        <v>35</v>
      </c>
      <c r="B16" s="187">
        <v>6</v>
      </c>
      <c r="C16" s="184" t="s">
        <v>1</v>
      </c>
      <c r="D16" s="184" t="s">
        <v>1</v>
      </c>
      <c r="E16" s="184" t="s">
        <v>1</v>
      </c>
      <c r="F16" s="184" t="s">
        <v>1</v>
      </c>
      <c r="G16" s="184" t="s">
        <v>1</v>
      </c>
      <c r="H16" s="184" t="s">
        <v>1</v>
      </c>
      <c r="I16" s="184" t="s">
        <v>1</v>
      </c>
      <c r="J16" s="184" t="s">
        <v>1</v>
      </c>
      <c r="K16" s="184" t="s">
        <v>1</v>
      </c>
      <c r="L16" s="184" t="s">
        <v>1</v>
      </c>
      <c r="M16" s="184" t="s">
        <v>1</v>
      </c>
      <c r="N16" s="184" t="s">
        <v>1</v>
      </c>
      <c r="O16" s="184" t="s">
        <v>1</v>
      </c>
      <c r="P16" s="190" t="s">
        <v>1</v>
      </c>
      <c r="Q16" s="190" t="s">
        <v>1</v>
      </c>
    </row>
    <row r="17" spans="1:17" x14ac:dyDescent="0.2">
      <c r="A17" s="2" t="s">
        <v>36</v>
      </c>
      <c r="B17" s="187">
        <v>2</v>
      </c>
      <c r="C17" s="184" t="s">
        <v>1</v>
      </c>
      <c r="D17" s="184" t="s">
        <v>1</v>
      </c>
      <c r="E17" s="184" t="s">
        <v>1</v>
      </c>
      <c r="F17" s="184" t="s">
        <v>1</v>
      </c>
      <c r="G17" s="184" t="s">
        <v>1</v>
      </c>
      <c r="H17" s="184" t="s">
        <v>1</v>
      </c>
      <c r="I17" s="184" t="s">
        <v>1</v>
      </c>
      <c r="J17" s="184" t="s">
        <v>1</v>
      </c>
      <c r="K17" s="184" t="s">
        <v>1</v>
      </c>
      <c r="L17" s="184" t="s">
        <v>1</v>
      </c>
      <c r="M17" s="184" t="s">
        <v>1</v>
      </c>
      <c r="N17" s="184" t="s">
        <v>1</v>
      </c>
      <c r="O17" s="184" t="s">
        <v>1</v>
      </c>
      <c r="P17" s="190" t="s">
        <v>1</v>
      </c>
      <c r="Q17" s="190" t="s">
        <v>1</v>
      </c>
    </row>
    <row r="18" spans="1:17" x14ac:dyDescent="0.2">
      <c r="A18" s="2" t="s">
        <v>37</v>
      </c>
      <c r="B18" s="187">
        <v>1</v>
      </c>
      <c r="C18" s="184" t="s">
        <v>1</v>
      </c>
      <c r="D18" s="184" t="s">
        <v>1</v>
      </c>
      <c r="E18" s="184" t="s">
        <v>1</v>
      </c>
      <c r="F18" s="184" t="s">
        <v>1</v>
      </c>
      <c r="G18" s="184" t="s">
        <v>1</v>
      </c>
      <c r="H18" s="184" t="s">
        <v>1</v>
      </c>
      <c r="I18" s="184" t="s">
        <v>1</v>
      </c>
      <c r="J18" s="184" t="s">
        <v>1</v>
      </c>
      <c r="K18" s="184" t="s">
        <v>1</v>
      </c>
      <c r="L18" s="184" t="s">
        <v>1</v>
      </c>
      <c r="M18" s="184" t="s">
        <v>1</v>
      </c>
      <c r="N18" s="184" t="s">
        <v>1</v>
      </c>
      <c r="O18" s="184" t="s">
        <v>1</v>
      </c>
      <c r="P18" s="190" t="s">
        <v>1</v>
      </c>
      <c r="Q18" s="190" t="s">
        <v>1</v>
      </c>
    </row>
    <row r="19" spans="1:17" x14ac:dyDescent="0.2">
      <c r="A19" s="2" t="s">
        <v>38</v>
      </c>
      <c r="B19" s="187">
        <v>2</v>
      </c>
      <c r="C19" s="184" t="s">
        <v>1</v>
      </c>
      <c r="D19" s="184" t="s">
        <v>1</v>
      </c>
      <c r="E19" s="184" t="s">
        <v>1</v>
      </c>
      <c r="F19" s="184" t="s">
        <v>1</v>
      </c>
      <c r="G19" s="184" t="s">
        <v>1</v>
      </c>
      <c r="H19" s="184" t="s">
        <v>1</v>
      </c>
      <c r="I19" s="184" t="s">
        <v>1</v>
      </c>
      <c r="J19" s="184" t="s">
        <v>1</v>
      </c>
      <c r="K19" s="184" t="s">
        <v>1</v>
      </c>
      <c r="L19" s="184" t="s">
        <v>1</v>
      </c>
      <c r="M19" s="184" t="s">
        <v>1</v>
      </c>
      <c r="N19" s="184" t="s">
        <v>1</v>
      </c>
      <c r="O19" s="184" t="s">
        <v>1</v>
      </c>
      <c r="P19" s="190" t="s">
        <v>1</v>
      </c>
      <c r="Q19" s="190" t="s">
        <v>1</v>
      </c>
    </row>
    <row r="20" spans="1:17" x14ac:dyDescent="0.2">
      <c r="A20" s="2" t="s">
        <v>39</v>
      </c>
      <c r="B20" s="187">
        <v>1</v>
      </c>
      <c r="C20" s="184" t="s">
        <v>1</v>
      </c>
      <c r="D20" s="184" t="s">
        <v>1</v>
      </c>
      <c r="E20" s="184" t="s">
        <v>1</v>
      </c>
      <c r="F20" s="184" t="s">
        <v>1</v>
      </c>
      <c r="G20" s="184" t="s">
        <v>1</v>
      </c>
      <c r="H20" s="184" t="s">
        <v>1</v>
      </c>
      <c r="I20" s="184" t="s">
        <v>1</v>
      </c>
      <c r="J20" s="184" t="s">
        <v>1</v>
      </c>
      <c r="K20" s="184" t="s">
        <v>1</v>
      </c>
      <c r="L20" s="184" t="s">
        <v>1</v>
      </c>
      <c r="M20" s="184" t="s">
        <v>1</v>
      </c>
      <c r="N20" s="184" t="s">
        <v>1</v>
      </c>
      <c r="O20" s="184" t="s">
        <v>1</v>
      </c>
      <c r="P20" s="190" t="s">
        <v>1</v>
      </c>
      <c r="Q20" s="190" t="s">
        <v>1</v>
      </c>
    </row>
    <row r="21" spans="1:17" x14ac:dyDescent="0.2">
      <c r="A21" s="2" t="s">
        <v>40</v>
      </c>
      <c r="B21" s="187">
        <v>0</v>
      </c>
      <c r="C21" s="184" t="s">
        <v>1</v>
      </c>
      <c r="D21" s="184" t="s">
        <v>1</v>
      </c>
      <c r="E21" s="184" t="s">
        <v>1</v>
      </c>
      <c r="F21" s="184" t="s">
        <v>1</v>
      </c>
      <c r="G21" s="184" t="s">
        <v>1</v>
      </c>
      <c r="H21" s="184" t="s">
        <v>1</v>
      </c>
      <c r="I21" s="184" t="s">
        <v>1</v>
      </c>
      <c r="J21" s="184" t="s">
        <v>1</v>
      </c>
      <c r="K21" s="184" t="s">
        <v>1</v>
      </c>
      <c r="L21" s="184" t="s">
        <v>1</v>
      </c>
      <c r="M21" s="184" t="s">
        <v>1</v>
      </c>
      <c r="N21" s="184" t="s">
        <v>1</v>
      </c>
      <c r="O21" s="184" t="s">
        <v>1</v>
      </c>
      <c r="P21" s="190" t="s">
        <v>1</v>
      </c>
      <c r="Q21" s="190" t="s">
        <v>1</v>
      </c>
    </row>
    <row r="22" spans="1:17" x14ac:dyDescent="0.2">
      <c r="A22" s="2" t="s">
        <v>41</v>
      </c>
      <c r="B22" s="187">
        <v>28</v>
      </c>
      <c r="C22" s="184" t="s">
        <v>1</v>
      </c>
      <c r="D22" s="184" t="s">
        <v>1</v>
      </c>
      <c r="E22" s="184" t="s">
        <v>1</v>
      </c>
      <c r="F22" s="184" t="s">
        <v>1</v>
      </c>
      <c r="G22" s="184" t="s">
        <v>1</v>
      </c>
      <c r="H22" s="184" t="s">
        <v>1</v>
      </c>
      <c r="I22" s="184" t="s">
        <v>1</v>
      </c>
      <c r="J22" s="184" t="s">
        <v>1</v>
      </c>
      <c r="K22" s="184" t="s">
        <v>1</v>
      </c>
      <c r="L22" s="184" t="s">
        <v>1</v>
      </c>
      <c r="M22" s="184" t="s">
        <v>1</v>
      </c>
      <c r="N22" s="184" t="s">
        <v>1</v>
      </c>
      <c r="O22" s="184" t="s">
        <v>1</v>
      </c>
      <c r="P22" s="190" t="s">
        <v>1</v>
      </c>
      <c r="Q22" s="190" t="s">
        <v>1</v>
      </c>
    </row>
    <row r="23" spans="1:17" x14ac:dyDescent="0.2">
      <c r="A23" s="2" t="s">
        <v>42</v>
      </c>
      <c r="B23" s="187">
        <v>18</v>
      </c>
      <c r="C23" s="184" t="s">
        <v>1</v>
      </c>
      <c r="D23" s="184" t="s">
        <v>1</v>
      </c>
      <c r="E23" s="184" t="s">
        <v>1</v>
      </c>
      <c r="F23" s="184" t="s">
        <v>1</v>
      </c>
      <c r="G23" s="184" t="s">
        <v>1</v>
      </c>
      <c r="H23" s="184" t="s">
        <v>1</v>
      </c>
      <c r="I23" s="184" t="s">
        <v>1</v>
      </c>
      <c r="J23" s="184" t="s">
        <v>1</v>
      </c>
      <c r="K23" s="184" t="s">
        <v>1</v>
      </c>
      <c r="L23" s="184" t="s">
        <v>1</v>
      </c>
      <c r="M23" s="184" t="s">
        <v>1</v>
      </c>
      <c r="N23" s="184" t="s">
        <v>1</v>
      </c>
      <c r="O23" s="184" t="s">
        <v>1</v>
      </c>
      <c r="P23" s="190" t="s">
        <v>1</v>
      </c>
      <c r="Q23" s="190" t="s">
        <v>1</v>
      </c>
    </row>
    <row r="24" spans="1:17" x14ac:dyDescent="0.2">
      <c r="A24" s="2" t="s">
        <v>43</v>
      </c>
      <c r="B24" s="187">
        <v>10</v>
      </c>
      <c r="C24" s="184" t="s">
        <v>1</v>
      </c>
      <c r="D24" s="184" t="s">
        <v>1</v>
      </c>
      <c r="E24" s="184" t="s">
        <v>1</v>
      </c>
      <c r="F24" s="184" t="s">
        <v>1</v>
      </c>
      <c r="G24" s="184" t="s">
        <v>1</v>
      </c>
      <c r="H24" s="184" t="s">
        <v>1</v>
      </c>
      <c r="I24" s="184" t="s">
        <v>1</v>
      </c>
      <c r="J24" s="184" t="s">
        <v>1</v>
      </c>
      <c r="K24" s="184" t="s">
        <v>1</v>
      </c>
      <c r="L24" s="184" t="s">
        <v>1</v>
      </c>
      <c r="M24" s="184" t="s">
        <v>1</v>
      </c>
      <c r="N24" s="184" t="s">
        <v>1</v>
      </c>
      <c r="O24" s="184" t="s">
        <v>1</v>
      </c>
      <c r="P24" s="190" t="s">
        <v>1</v>
      </c>
      <c r="Q24" s="190" t="s">
        <v>1</v>
      </c>
    </row>
    <row r="25" spans="1:17" x14ac:dyDescent="0.2">
      <c r="A25" s="2" t="s">
        <v>44</v>
      </c>
      <c r="B25" s="187">
        <v>6</v>
      </c>
      <c r="C25" s="184" t="s">
        <v>1</v>
      </c>
      <c r="D25" s="184" t="s">
        <v>1</v>
      </c>
      <c r="E25" s="184" t="s">
        <v>1</v>
      </c>
      <c r="F25" s="184" t="s">
        <v>1</v>
      </c>
      <c r="G25" s="184" t="s">
        <v>1</v>
      </c>
      <c r="H25" s="184" t="s">
        <v>1</v>
      </c>
      <c r="I25" s="184" t="s">
        <v>1</v>
      </c>
      <c r="J25" s="184" t="s">
        <v>1</v>
      </c>
      <c r="K25" s="184" t="s">
        <v>1</v>
      </c>
      <c r="L25" s="184" t="s">
        <v>1</v>
      </c>
      <c r="M25" s="184" t="s">
        <v>1</v>
      </c>
      <c r="N25" s="184" t="s">
        <v>1</v>
      </c>
      <c r="O25" s="184" t="s">
        <v>1</v>
      </c>
      <c r="P25" s="190" t="s">
        <v>1</v>
      </c>
      <c r="Q25" s="190" t="s">
        <v>1</v>
      </c>
    </row>
    <row r="26" spans="1:17" x14ac:dyDescent="0.2">
      <c r="A26" s="2" t="s">
        <v>45</v>
      </c>
      <c r="B26" s="187">
        <v>5</v>
      </c>
      <c r="C26" s="184" t="s">
        <v>1</v>
      </c>
      <c r="D26" s="184" t="s">
        <v>1</v>
      </c>
      <c r="E26" s="184" t="s">
        <v>1</v>
      </c>
      <c r="F26" s="184" t="s">
        <v>1</v>
      </c>
      <c r="G26" s="184" t="s">
        <v>1</v>
      </c>
      <c r="H26" s="184" t="s">
        <v>1</v>
      </c>
      <c r="I26" s="184" t="s">
        <v>1</v>
      </c>
      <c r="J26" s="184" t="s">
        <v>1</v>
      </c>
      <c r="K26" s="184" t="s">
        <v>1</v>
      </c>
      <c r="L26" s="184" t="s">
        <v>1</v>
      </c>
      <c r="M26" s="184" t="s">
        <v>1</v>
      </c>
      <c r="N26" s="184" t="s">
        <v>1</v>
      </c>
      <c r="O26" s="184" t="s">
        <v>1</v>
      </c>
      <c r="P26" s="190" t="s">
        <v>1</v>
      </c>
      <c r="Q26" s="190" t="s">
        <v>1</v>
      </c>
    </row>
    <row r="27" spans="1:17" x14ac:dyDescent="0.2">
      <c r="A27" s="2" t="s">
        <v>46</v>
      </c>
      <c r="B27" s="187">
        <v>0</v>
      </c>
      <c r="C27" s="184" t="s">
        <v>1</v>
      </c>
      <c r="D27" s="184" t="s">
        <v>1</v>
      </c>
      <c r="E27" s="184" t="s">
        <v>1</v>
      </c>
      <c r="F27" s="184" t="s">
        <v>1</v>
      </c>
      <c r="G27" s="184" t="s">
        <v>1</v>
      </c>
      <c r="H27" s="184" t="s">
        <v>1</v>
      </c>
      <c r="I27" s="184" t="s">
        <v>1</v>
      </c>
      <c r="J27" s="184" t="s">
        <v>1</v>
      </c>
      <c r="K27" s="184" t="s">
        <v>1</v>
      </c>
      <c r="L27" s="184" t="s">
        <v>1</v>
      </c>
      <c r="M27" s="184" t="s">
        <v>1</v>
      </c>
      <c r="N27" s="184" t="s">
        <v>1</v>
      </c>
      <c r="O27" s="184" t="s">
        <v>1</v>
      </c>
      <c r="P27" s="190" t="s">
        <v>1</v>
      </c>
      <c r="Q27" s="190" t="s">
        <v>1</v>
      </c>
    </row>
    <row r="28" spans="1:17" x14ac:dyDescent="0.2">
      <c r="A28" s="2" t="s">
        <v>47</v>
      </c>
      <c r="B28" s="187">
        <v>1</v>
      </c>
      <c r="C28" s="184" t="s">
        <v>1</v>
      </c>
      <c r="D28" s="184" t="s">
        <v>1</v>
      </c>
      <c r="E28" s="184" t="s">
        <v>1</v>
      </c>
      <c r="F28" s="184" t="s">
        <v>1</v>
      </c>
      <c r="G28" s="184" t="s">
        <v>1</v>
      </c>
      <c r="H28" s="184" t="s">
        <v>1</v>
      </c>
      <c r="I28" s="184" t="s">
        <v>1</v>
      </c>
      <c r="J28" s="184" t="s">
        <v>1</v>
      </c>
      <c r="K28" s="184" t="s">
        <v>1</v>
      </c>
      <c r="L28" s="184" t="s">
        <v>1</v>
      </c>
      <c r="M28" s="184" t="s">
        <v>1</v>
      </c>
      <c r="N28" s="184" t="s">
        <v>1</v>
      </c>
      <c r="O28" s="184" t="s">
        <v>1</v>
      </c>
      <c r="P28" s="190" t="s">
        <v>1</v>
      </c>
      <c r="Q28" s="190" t="s">
        <v>1</v>
      </c>
    </row>
    <row r="29" spans="1:17" x14ac:dyDescent="0.2">
      <c r="A29" s="2" t="s">
        <v>48</v>
      </c>
      <c r="B29" s="187">
        <v>0</v>
      </c>
      <c r="C29" s="184" t="s">
        <v>1</v>
      </c>
      <c r="D29" s="184" t="s">
        <v>1</v>
      </c>
      <c r="E29" s="184" t="s">
        <v>1</v>
      </c>
      <c r="F29" s="184" t="s">
        <v>1</v>
      </c>
      <c r="G29" s="184" t="s">
        <v>1</v>
      </c>
      <c r="H29" s="184" t="s">
        <v>1</v>
      </c>
      <c r="I29" s="184" t="s">
        <v>1</v>
      </c>
      <c r="J29" s="184" t="s">
        <v>1</v>
      </c>
      <c r="K29" s="184" t="s">
        <v>1</v>
      </c>
      <c r="L29" s="184" t="s">
        <v>1</v>
      </c>
      <c r="M29" s="184" t="s">
        <v>1</v>
      </c>
      <c r="N29" s="184" t="s">
        <v>1</v>
      </c>
      <c r="O29" s="184" t="s">
        <v>1</v>
      </c>
      <c r="P29" s="190" t="s">
        <v>1</v>
      </c>
      <c r="Q29" s="190" t="s">
        <v>1</v>
      </c>
    </row>
    <row r="30" spans="1:17" x14ac:dyDescent="0.2">
      <c r="A30" s="2" t="s">
        <v>49</v>
      </c>
      <c r="B30" s="187">
        <v>0</v>
      </c>
      <c r="C30" s="184" t="s">
        <v>1</v>
      </c>
      <c r="D30" s="184" t="s">
        <v>1</v>
      </c>
      <c r="E30" s="184" t="s">
        <v>1</v>
      </c>
      <c r="F30" s="184" t="s">
        <v>1</v>
      </c>
      <c r="G30" s="184" t="s">
        <v>1</v>
      </c>
      <c r="H30" s="184" t="s">
        <v>1</v>
      </c>
      <c r="I30" s="184" t="s">
        <v>1</v>
      </c>
      <c r="J30" s="184" t="s">
        <v>1</v>
      </c>
      <c r="K30" s="184" t="s">
        <v>1</v>
      </c>
      <c r="L30" s="184" t="s">
        <v>1</v>
      </c>
      <c r="M30" s="184" t="s">
        <v>1</v>
      </c>
      <c r="N30" s="184" t="s">
        <v>1</v>
      </c>
      <c r="O30" s="184" t="s">
        <v>1</v>
      </c>
      <c r="P30" s="190" t="s">
        <v>1</v>
      </c>
      <c r="Q30" s="190" t="s">
        <v>1</v>
      </c>
    </row>
    <row r="31" spans="1:17" x14ac:dyDescent="0.2">
      <c r="A31" s="2" t="s">
        <v>50</v>
      </c>
      <c r="B31" s="187">
        <v>0</v>
      </c>
      <c r="C31" s="184" t="s">
        <v>1</v>
      </c>
      <c r="D31" s="184" t="s">
        <v>1</v>
      </c>
      <c r="E31" s="184" t="s">
        <v>1</v>
      </c>
      <c r="F31" s="184" t="s">
        <v>1</v>
      </c>
      <c r="G31" s="184" t="s">
        <v>1</v>
      </c>
      <c r="H31" s="184" t="s">
        <v>1</v>
      </c>
      <c r="I31" s="184" t="s">
        <v>1</v>
      </c>
      <c r="J31" s="184" t="s">
        <v>1</v>
      </c>
      <c r="K31" s="184" t="s">
        <v>1</v>
      </c>
      <c r="L31" s="184" t="s">
        <v>1</v>
      </c>
      <c r="M31" s="184" t="s">
        <v>1</v>
      </c>
      <c r="N31" s="184" t="s">
        <v>1</v>
      </c>
      <c r="O31" s="184" t="s">
        <v>1</v>
      </c>
      <c r="P31" s="190" t="s">
        <v>1</v>
      </c>
      <c r="Q31" s="190" t="s">
        <v>1</v>
      </c>
    </row>
    <row r="32" spans="1:17" x14ac:dyDescent="0.2">
      <c r="A32" s="2" t="s">
        <v>51</v>
      </c>
      <c r="B32" s="187">
        <v>14</v>
      </c>
      <c r="C32" s="184" t="s">
        <v>1</v>
      </c>
      <c r="D32" s="184" t="s">
        <v>1</v>
      </c>
      <c r="E32" s="184" t="s">
        <v>1</v>
      </c>
      <c r="F32" s="184" t="s">
        <v>1</v>
      </c>
      <c r="G32" s="184" t="s">
        <v>1</v>
      </c>
      <c r="H32" s="184" t="s">
        <v>1</v>
      </c>
      <c r="I32" s="184" t="s">
        <v>1</v>
      </c>
      <c r="J32" s="184" t="s">
        <v>1</v>
      </c>
      <c r="K32" s="184" t="s">
        <v>1</v>
      </c>
      <c r="L32" s="184" t="s">
        <v>1</v>
      </c>
      <c r="M32" s="184" t="s">
        <v>1</v>
      </c>
      <c r="N32" s="184" t="s">
        <v>1</v>
      </c>
      <c r="O32" s="184" t="s">
        <v>1</v>
      </c>
      <c r="P32" s="190" t="s">
        <v>1</v>
      </c>
      <c r="Q32" s="190" t="s">
        <v>1</v>
      </c>
    </row>
    <row r="33" spans="1:17" x14ac:dyDescent="0.2">
      <c r="A33" s="2" t="s">
        <v>52</v>
      </c>
      <c r="B33" s="187">
        <v>2</v>
      </c>
      <c r="C33" s="184" t="s">
        <v>1</v>
      </c>
      <c r="D33" s="184" t="s">
        <v>1</v>
      </c>
      <c r="E33" s="184" t="s">
        <v>1</v>
      </c>
      <c r="F33" s="184" t="s">
        <v>1</v>
      </c>
      <c r="G33" s="184" t="s">
        <v>1</v>
      </c>
      <c r="H33" s="184" t="s">
        <v>1</v>
      </c>
      <c r="I33" s="184" t="s">
        <v>1</v>
      </c>
      <c r="J33" s="184" t="s">
        <v>1</v>
      </c>
      <c r="K33" s="184" t="s">
        <v>1</v>
      </c>
      <c r="L33" s="184" t="s">
        <v>1</v>
      </c>
      <c r="M33" s="184" t="s">
        <v>1</v>
      </c>
      <c r="N33" s="184" t="s">
        <v>1</v>
      </c>
      <c r="O33" s="184" t="s">
        <v>1</v>
      </c>
      <c r="P33" s="190" t="s">
        <v>1</v>
      </c>
      <c r="Q33" s="190" t="s">
        <v>1</v>
      </c>
    </row>
    <row r="34" spans="1:17" x14ac:dyDescent="0.2">
      <c r="A34" s="2" t="s">
        <v>53</v>
      </c>
      <c r="B34" s="187">
        <v>0</v>
      </c>
      <c r="C34" s="184" t="s">
        <v>1</v>
      </c>
      <c r="D34" s="184" t="s">
        <v>1</v>
      </c>
      <c r="E34" s="184" t="s">
        <v>1</v>
      </c>
      <c r="F34" s="184" t="s">
        <v>1</v>
      </c>
      <c r="G34" s="184" t="s">
        <v>1</v>
      </c>
      <c r="H34" s="184" t="s">
        <v>1</v>
      </c>
      <c r="I34" s="184" t="s">
        <v>1</v>
      </c>
      <c r="J34" s="184" t="s">
        <v>1</v>
      </c>
      <c r="K34" s="184" t="s">
        <v>1</v>
      </c>
      <c r="L34" s="184" t="s">
        <v>1</v>
      </c>
      <c r="M34" s="184" t="s">
        <v>1</v>
      </c>
      <c r="N34" s="184" t="s">
        <v>1</v>
      </c>
      <c r="O34" s="184" t="s">
        <v>1</v>
      </c>
      <c r="P34" s="190" t="s">
        <v>1</v>
      </c>
      <c r="Q34" s="190" t="s">
        <v>1</v>
      </c>
    </row>
    <row r="35" spans="1:17" x14ac:dyDescent="0.2">
      <c r="A35" s="2" t="s">
        <v>54</v>
      </c>
      <c r="B35" s="187">
        <v>1</v>
      </c>
      <c r="C35" s="184" t="s">
        <v>1</v>
      </c>
      <c r="D35" s="184" t="s">
        <v>1</v>
      </c>
      <c r="E35" s="184" t="s">
        <v>1</v>
      </c>
      <c r="F35" s="184" t="s">
        <v>1</v>
      </c>
      <c r="G35" s="184" t="s">
        <v>1</v>
      </c>
      <c r="H35" s="184" t="s">
        <v>1</v>
      </c>
      <c r="I35" s="184" t="s">
        <v>1</v>
      </c>
      <c r="J35" s="184" t="s">
        <v>1</v>
      </c>
      <c r="K35" s="184" t="s">
        <v>1</v>
      </c>
      <c r="L35" s="184" t="s">
        <v>1</v>
      </c>
      <c r="M35" s="184" t="s">
        <v>1</v>
      </c>
      <c r="N35" s="184" t="s">
        <v>1</v>
      </c>
      <c r="O35" s="184" t="s">
        <v>1</v>
      </c>
      <c r="P35" s="190" t="s">
        <v>1</v>
      </c>
      <c r="Q35" s="190" t="s">
        <v>1</v>
      </c>
    </row>
    <row r="36" spans="1:17" x14ac:dyDescent="0.2">
      <c r="A36" s="2" t="s">
        <v>55</v>
      </c>
      <c r="B36" s="187">
        <v>1</v>
      </c>
      <c r="C36" s="184" t="s">
        <v>1</v>
      </c>
      <c r="D36" s="184" t="s">
        <v>1</v>
      </c>
      <c r="E36" s="184" t="s">
        <v>1</v>
      </c>
      <c r="F36" s="184" t="s">
        <v>1</v>
      </c>
      <c r="G36" s="184" t="s">
        <v>1</v>
      </c>
      <c r="H36" s="184" t="s">
        <v>1</v>
      </c>
      <c r="I36" s="184" t="s">
        <v>1</v>
      </c>
      <c r="J36" s="184" t="s">
        <v>1</v>
      </c>
      <c r="K36" s="184" t="s">
        <v>1</v>
      </c>
      <c r="L36" s="184" t="s">
        <v>1</v>
      </c>
      <c r="M36" s="184" t="s">
        <v>1</v>
      </c>
      <c r="N36" s="184" t="s">
        <v>1</v>
      </c>
      <c r="O36" s="184" t="s">
        <v>1</v>
      </c>
      <c r="P36" s="190" t="s">
        <v>1</v>
      </c>
      <c r="Q36" s="190" t="s">
        <v>1</v>
      </c>
    </row>
    <row r="37" spans="1:17" x14ac:dyDescent="0.2">
      <c r="A37" s="2" t="s">
        <v>56</v>
      </c>
      <c r="B37" s="187">
        <v>2</v>
      </c>
      <c r="C37" s="184" t="s">
        <v>1</v>
      </c>
      <c r="D37" s="184" t="s">
        <v>1</v>
      </c>
      <c r="E37" s="184" t="s">
        <v>1</v>
      </c>
      <c r="F37" s="184" t="s">
        <v>1</v>
      </c>
      <c r="G37" s="184" t="s">
        <v>1</v>
      </c>
      <c r="H37" s="184" t="s">
        <v>1</v>
      </c>
      <c r="I37" s="184" t="s">
        <v>1</v>
      </c>
      <c r="J37" s="184" t="s">
        <v>1</v>
      </c>
      <c r="K37" s="184" t="s">
        <v>1</v>
      </c>
      <c r="L37" s="184" t="s">
        <v>1</v>
      </c>
      <c r="M37" s="184" t="s">
        <v>1</v>
      </c>
      <c r="N37" s="184" t="s">
        <v>1</v>
      </c>
      <c r="O37" s="184" t="s">
        <v>1</v>
      </c>
      <c r="P37" s="190" t="s">
        <v>1</v>
      </c>
      <c r="Q37" s="190" t="s">
        <v>1</v>
      </c>
    </row>
    <row r="38" spans="1:17" x14ac:dyDescent="0.2">
      <c r="A38" s="2" t="s">
        <v>57</v>
      </c>
      <c r="B38" s="187">
        <v>7</v>
      </c>
      <c r="C38" s="184" t="s">
        <v>1</v>
      </c>
      <c r="D38" s="184" t="s">
        <v>1</v>
      </c>
      <c r="E38" s="184" t="s">
        <v>1</v>
      </c>
      <c r="F38" s="184" t="s">
        <v>1</v>
      </c>
      <c r="G38" s="184" t="s">
        <v>1</v>
      </c>
      <c r="H38" s="184" t="s">
        <v>1</v>
      </c>
      <c r="I38" s="184" t="s">
        <v>1</v>
      </c>
      <c r="J38" s="184" t="s">
        <v>1</v>
      </c>
      <c r="K38" s="184" t="s">
        <v>1</v>
      </c>
      <c r="L38" s="184" t="s">
        <v>1</v>
      </c>
      <c r="M38" s="184" t="s">
        <v>1</v>
      </c>
      <c r="N38" s="184" t="s">
        <v>1</v>
      </c>
      <c r="O38" s="184" t="s">
        <v>1</v>
      </c>
      <c r="P38" s="190" t="s">
        <v>1</v>
      </c>
      <c r="Q38" s="190" t="s">
        <v>1</v>
      </c>
    </row>
    <row r="39" spans="1:17" x14ac:dyDescent="0.2">
      <c r="A39" s="2" t="s">
        <v>58</v>
      </c>
      <c r="B39" s="187">
        <v>11</v>
      </c>
      <c r="C39" s="184" t="s">
        <v>1</v>
      </c>
      <c r="D39" s="184" t="s">
        <v>1</v>
      </c>
      <c r="E39" s="184" t="s">
        <v>1</v>
      </c>
      <c r="F39" s="184" t="s">
        <v>1</v>
      </c>
      <c r="G39" s="184" t="s">
        <v>1</v>
      </c>
      <c r="H39" s="184" t="s">
        <v>1</v>
      </c>
      <c r="I39" s="184" t="s">
        <v>1</v>
      </c>
      <c r="J39" s="184" t="s">
        <v>1</v>
      </c>
      <c r="K39" s="184" t="s">
        <v>1</v>
      </c>
      <c r="L39" s="184" t="s">
        <v>1</v>
      </c>
      <c r="M39" s="184" t="s">
        <v>1</v>
      </c>
      <c r="N39" s="184" t="s">
        <v>1</v>
      </c>
      <c r="O39" s="184" t="s">
        <v>1</v>
      </c>
      <c r="P39" s="190" t="s">
        <v>1</v>
      </c>
      <c r="Q39" s="190" t="s">
        <v>1</v>
      </c>
    </row>
    <row r="40" spans="1:17" x14ac:dyDescent="0.2">
      <c r="A40" s="2" t="s">
        <v>59</v>
      </c>
      <c r="B40" s="187">
        <v>3</v>
      </c>
      <c r="C40" s="184" t="s">
        <v>1</v>
      </c>
      <c r="D40" s="184" t="s">
        <v>1</v>
      </c>
      <c r="E40" s="184" t="s">
        <v>1</v>
      </c>
      <c r="F40" s="184" t="s">
        <v>1</v>
      </c>
      <c r="G40" s="184" t="s">
        <v>1</v>
      </c>
      <c r="H40" s="184" t="s">
        <v>1</v>
      </c>
      <c r="I40" s="184" t="s">
        <v>1</v>
      </c>
      <c r="J40" s="184" t="s">
        <v>1</v>
      </c>
      <c r="K40" s="184" t="s">
        <v>1</v>
      </c>
      <c r="L40" s="184" t="s">
        <v>1</v>
      </c>
      <c r="M40" s="184" t="s">
        <v>1</v>
      </c>
      <c r="N40" s="184" t="s">
        <v>1</v>
      </c>
      <c r="O40" s="184" t="s">
        <v>1</v>
      </c>
      <c r="P40" s="190" t="s">
        <v>1</v>
      </c>
      <c r="Q40" s="190" t="s">
        <v>1</v>
      </c>
    </row>
    <row r="41" spans="1:17" x14ac:dyDescent="0.2">
      <c r="A41" s="2" t="s">
        <v>60</v>
      </c>
      <c r="B41" s="187">
        <v>2</v>
      </c>
      <c r="C41" s="184" t="s">
        <v>1</v>
      </c>
      <c r="D41" s="184" t="s">
        <v>1</v>
      </c>
      <c r="E41" s="184" t="s">
        <v>1</v>
      </c>
      <c r="F41" s="184" t="s">
        <v>1</v>
      </c>
      <c r="G41" s="184" t="s">
        <v>1</v>
      </c>
      <c r="H41" s="184" t="s">
        <v>1</v>
      </c>
      <c r="I41" s="184" t="s">
        <v>1</v>
      </c>
      <c r="J41" s="184" t="s">
        <v>1</v>
      </c>
      <c r="K41" s="184" t="s">
        <v>1</v>
      </c>
      <c r="L41" s="184" t="s">
        <v>1</v>
      </c>
      <c r="M41" s="184" t="s">
        <v>1</v>
      </c>
      <c r="N41" s="184" t="s">
        <v>1</v>
      </c>
      <c r="O41" s="184" t="s">
        <v>1</v>
      </c>
      <c r="P41" s="190" t="s">
        <v>1</v>
      </c>
      <c r="Q41" s="190" t="s">
        <v>1</v>
      </c>
    </row>
    <row r="42" spans="1:17" x14ac:dyDescent="0.2">
      <c r="A42" s="2" t="s">
        <v>61</v>
      </c>
      <c r="B42" s="187">
        <v>1</v>
      </c>
      <c r="C42" s="184" t="s">
        <v>1</v>
      </c>
      <c r="D42" s="184" t="s">
        <v>1</v>
      </c>
      <c r="E42" s="184" t="s">
        <v>1</v>
      </c>
      <c r="F42" s="184" t="s">
        <v>1</v>
      </c>
      <c r="G42" s="184" t="s">
        <v>1</v>
      </c>
      <c r="H42" s="184" t="s">
        <v>1</v>
      </c>
      <c r="I42" s="184" t="s">
        <v>1</v>
      </c>
      <c r="J42" s="184" t="s">
        <v>1</v>
      </c>
      <c r="K42" s="184" t="s">
        <v>1</v>
      </c>
      <c r="L42" s="184" t="s">
        <v>1</v>
      </c>
      <c r="M42" s="184" t="s">
        <v>1</v>
      </c>
      <c r="N42" s="184" t="s">
        <v>1</v>
      </c>
      <c r="O42" s="184" t="s">
        <v>1</v>
      </c>
      <c r="P42" s="190" t="s">
        <v>1</v>
      </c>
      <c r="Q42" s="190" t="s">
        <v>1</v>
      </c>
    </row>
    <row r="43" spans="1:17" x14ac:dyDescent="0.2">
      <c r="A43" s="2" t="s">
        <v>62</v>
      </c>
      <c r="B43" s="187">
        <v>3</v>
      </c>
      <c r="C43" s="184" t="s">
        <v>1</v>
      </c>
      <c r="D43" s="184" t="s">
        <v>1</v>
      </c>
      <c r="E43" s="184" t="s">
        <v>1</v>
      </c>
      <c r="F43" s="184" t="s">
        <v>1</v>
      </c>
      <c r="G43" s="184" t="s">
        <v>1</v>
      </c>
      <c r="H43" s="184" t="s">
        <v>1</v>
      </c>
      <c r="I43" s="184" t="s">
        <v>1</v>
      </c>
      <c r="J43" s="184" t="s">
        <v>1</v>
      </c>
      <c r="K43" s="184" t="s">
        <v>1</v>
      </c>
      <c r="L43" s="184" t="s">
        <v>1</v>
      </c>
      <c r="M43" s="184" t="s">
        <v>1</v>
      </c>
      <c r="N43" s="184" t="s">
        <v>1</v>
      </c>
      <c r="O43" s="184" t="s">
        <v>1</v>
      </c>
      <c r="P43" s="190" t="s">
        <v>1</v>
      </c>
      <c r="Q43" s="190" t="s">
        <v>1</v>
      </c>
    </row>
    <row r="44" spans="1:17" x14ac:dyDescent="0.2">
      <c r="A44" s="2" t="s">
        <v>63</v>
      </c>
      <c r="B44" s="187">
        <v>7</v>
      </c>
      <c r="C44" s="184" t="s">
        <v>1</v>
      </c>
      <c r="D44" s="184" t="s">
        <v>1</v>
      </c>
      <c r="E44" s="184" t="s">
        <v>1</v>
      </c>
      <c r="F44" s="184" t="s">
        <v>1</v>
      </c>
      <c r="G44" s="184" t="s">
        <v>1</v>
      </c>
      <c r="H44" s="184" t="s">
        <v>1</v>
      </c>
      <c r="I44" s="184" t="s">
        <v>1</v>
      </c>
      <c r="J44" s="184" t="s">
        <v>1</v>
      </c>
      <c r="K44" s="184" t="s">
        <v>1</v>
      </c>
      <c r="L44" s="184" t="s">
        <v>1</v>
      </c>
      <c r="M44" s="184" t="s">
        <v>1</v>
      </c>
      <c r="N44" s="184" t="s">
        <v>1</v>
      </c>
      <c r="O44" s="184" t="s">
        <v>1</v>
      </c>
      <c r="P44" s="190" t="s">
        <v>1</v>
      </c>
      <c r="Q44" s="190" t="s">
        <v>1</v>
      </c>
    </row>
    <row r="45" spans="1:17" x14ac:dyDescent="0.2">
      <c r="A45" s="2" t="s">
        <v>64</v>
      </c>
      <c r="B45" s="187">
        <v>9</v>
      </c>
      <c r="C45" s="184" t="s">
        <v>1</v>
      </c>
      <c r="D45" s="184" t="s">
        <v>1</v>
      </c>
      <c r="E45" s="184" t="s">
        <v>1</v>
      </c>
      <c r="F45" s="184" t="s">
        <v>1</v>
      </c>
      <c r="G45" s="184" t="s">
        <v>1</v>
      </c>
      <c r="H45" s="184" t="s">
        <v>1</v>
      </c>
      <c r="I45" s="184" t="s">
        <v>1</v>
      </c>
      <c r="J45" s="184" t="s">
        <v>1</v>
      </c>
      <c r="K45" s="184" t="s">
        <v>1</v>
      </c>
      <c r="L45" s="184" t="s">
        <v>1</v>
      </c>
      <c r="M45" s="184" t="s">
        <v>1</v>
      </c>
      <c r="N45" s="184" t="s">
        <v>1</v>
      </c>
      <c r="O45" s="184" t="s">
        <v>1</v>
      </c>
      <c r="P45" s="190" t="s">
        <v>1</v>
      </c>
      <c r="Q45" s="190" t="s">
        <v>1</v>
      </c>
    </row>
    <row r="46" spans="1:17" x14ac:dyDescent="0.2">
      <c r="A46" s="2" t="s">
        <v>65</v>
      </c>
      <c r="B46" s="187">
        <v>1</v>
      </c>
      <c r="C46" s="184" t="s">
        <v>1</v>
      </c>
      <c r="D46" s="184" t="s">
        <v>1</v>
      </c>
      <c r="E46" s="184" t="s">
        <v>1</v>
      </c>
      <c r="F46" s="184" t="s">
        <v>1</v>
      </c>
      <c r="G46" s="184" t="s">
        <v>1</v>
      </c>
      <c r="H46" s="184" t="s">
        <v>1</v>
      </c>
      <c r="I46" s="184" t="s">
        <v>1</v>
      </c>
      <c r="J46" s="184" t="s">
        <v>1</v>
      </c>
      <c r="K46" s="184" t="s">
        <v>1</v>
      </c>
      <c r="L46" s="184" t="s">
        <v>1</v>
      </c>
      <c r="M46" s="184" t="s">
        <v>1</v>
      </c>
      <c r="N46" s="184" t="s">
        <v>1</v>
      </c>
      <c r="O46" s="184" t="s">
        <v>1</v>
      </c>
      <c r="P46" s="190" t="s">
        <v>1</v>
      </c>
      <c r="Q46" s="190" t="s">
        <v>1</v>
      </c>
    </row>
    <row r="47" spans="1:17" x14ac:dyDescent="0.2">
      <c r="A47" s="2" t="s">
        <v>66</v>
      </c>
      <c r="B47" s="187">
        <v>0</v>
      </c>
      <c r="C47" s="184" t="s">
        <v>1</v>
      </c>
      <c r="D47" s="184" t="s">
        <v>1</v>
      </c>
      <c r="E47" s="184" t="s">
        <v>1</v>
      </c>
      <c r="F47" s="184" t="s">
        <v>1</v>
      </c>
      <c r="G47" s="184" t="s">
        <v>1</v>
      </c>
      <c r="H47" s="184" t="s">
        <v>1</v>
      </c>
      <c r="I47" s="184" t="s">
        <v>1</v>
      </c>
      <c r="J47" s="184" t="s">
        <v>1</v>
      </c>
      <c r="K47" s="184" t="s">
        <v>1</v>
      </c>
      <c r="L47" s="184" t="s">
        <v>1</v>
      </c>
      <c r="M47" s="184" t="s">
        <v>1</v>
      </c>
      <c r="N47" s="184" t="s">
        <v>1</v>
      </c>
      <c r="O47" s="184" t="s">
        <v>1</v>
      </c>
      <c r="P47" s="190" t="s">
        <v>1</v>
      </c>
      <c r="Q47" s="190" t="s">
        <v>1</v>
      </c>
    </row>
    <row r="48" spans="1:17" x14ac:dyDescent="0.2">
      <c r="A48" s="2" t="s">
        <v>67</v>
      </c>
      <c r="B48" s="187">
        <v>0</v>
      </c>
      <c r="C48" s="184" t="s">
        <v>1</v>
      </c>
      <c r="D48" s="184" t="s">
        <v>1</v>
      </c>
      <c r="E48" s="184" t="s">
        <v>1</v>
      </c>
      <c r="F48" s="184" t="s">
        <v>1</v>
      </c>
      <c r="G48" s="184" t="s">
        <v>1</v>
      </c>
      <c r="H48" s="184" t="s">
        <v>1</v>
      </c>
      <c r="I48" s="184" t="s">
        <v>1</v>
      </c>
      <c r="J48" s="184" t="s">
        <v>1</v>
      </c>
      <c r="K48" s="184" t="s">
        <v>1</v>
      </c>
      <c r="L48" s="184" t="s">
        <v>1</v>
      </c>
      <c r="M48" s="184" t="s">
        <v>1</v>
      </c>
      <c r="N48" s="184" t="s">
        <v>1</v>
      </c>
      <c r="O48" s="184" t="s">
        <v>1</v>
      </c>
      <c r="P48" s="190" t="s">
        <v>1</v>
      </c>
      <c r="Q48" s="190" t="s">
        <v>1</v>
      </c>
    </row>
    <row r="49" spans="1:17" x14ac:dyDescent="0.2">
      <c r="A49" s="2" t="s">
        <v>68</v>
      </c>
      <c r="B49" s="187">
        <v>1</v>
      </c>
      <c r="C49" s="184" t="s">
        <v>1</v>
      </c>
      <c r="D49" s="184" t="s">
        <v>1</v>
      </c>
      <c r="E49" s="184" t="s">
        <v>1</v>
      </c>
      <c r="F49" s="184" t="s">
        <v>1</v>
      </c>
      <c r="G49" s="184" t="s">
        <v>1</v>
      </c>
      <c r="H49" s="184" t="s">
        <v>1</v>
      </c>
      <c r="I49" s="184" t="s">
        <v>1</v>
      </c>
      <c r="J49" s="184" t="s">
        <v>1</v>
      </c>
      <c r="K49" s="184" t="s">
        <v>1</v>
      </c>
      <c r="L49" s="184" t="s">
        <v>1</v>
      </c>
      <c r="M49" s="184" t="s">
        <v>1</v>
      </c>
      <c r="N49" s="184" t="s">
        <v>1</v>
      </c>
      <c r="O49" s="184" t="s">
        <v>1</v>
      </c>
      <c r="P49" s="190" t="s">
        <v>1</v>
      </c>
      <c r="Q49" s="190" t="s">
        <v>1</v>
      </c>
    </row>
    <row r="50" spans="1:17" x14ac:dyDescent="0.2">
      <c r="A50" s="2" t="s">
        <v>69</v>
      </c>
      <c r="B50" s="187">
        <v>1</v>
      </c>
      <c r="C50" s="184" t="s">
        <v>1</v>
      </c>
      <c r="D50" s="184" t="s">
        <v>1</v>
      </c>
      <c r="E50" s="184" t="s">
        <v>1</v>
      </c>
      <c r="F50" s="184" t="s">
        <v>1</v>
      </c>
      <c r="G50" s="184" t="s">
        <v>1</v>
      </c>
      <c r="H50" s="184" t="s">
        <v>1</v>
      </c>
      <c r="I50" s="184" t="s">
        <v>1</v>
      </c>
      <c r="J50" s="184" t="s">
        <v>1</v>
      </c>
      <c r="K50" s="184" t="s">
        <v>1</v>
      </c>
      <c r="L50" s="184" t="s">
        <v>1</v>
      </c>
      <c r="M50" s="184" t="s">
        <v>1</v>
      </c>
      <c r="N50" s="184" t="s">
        <v>1</v>
      </c>
      <c r="O50" s="184" t="s">
        <v>1</v>
      </c>
      <c r="P50" s="190" t="s">
        <v>1</v>
      </c>
      <c r="Q50" s="190" t="s">
        <v>1</v>
      </c>
    </row>
    <row r="51" spans="1:17" x14ac:dyDescent="0.2">
      <c r="A51" s="2" t="s">
        <v>70</v>
      </c>
      <c r="B51" s="187">
        <v>3</v>
      </c>
      <c r="C51" s="184" t="s">
        <v>1</v>
      </c>
      <c r="D51" s="184" t="s">
        <v>1</v>
      </c>
      <c r="E51" s="184" t="s">
        <v>1</v>
      </c>
      <c r="F51" s="184" t="s">
        <v>1</v>
      </c>
      <c r="G51" s="184" t="s">
        <v>1</v>
      </c>
      <c r="H51" s="184" t="s">
        <v>1</v>
      </c>
      <c r="I51" s="184" t="s">
        <v>1</v>
      </c>
      <c r="J51" s="184" t="s">
        <v>1</v>
      </c>
      <c r="K51" s="184" t="s">
        <v>1</v>
      </c>
      <c r="L51" s="184" t="s">
        <v>1</v>
      </c>
      <c r="M51" s="184" t="s">
        <v>1</v>
      </c>
      <c r="N51" s="184" t="s">
        <v>1</v>
      </c>
      <c r="O51" s="184" t="s">
        <v>1</v>
      </c>
      <c r="P51" s="190" t="s">
        <v>1</v>
      </c>
      <c r="Q51" s="190" t="s">
        <v>1</v>
      </c>
    </row>
    <row r="52" spans="1:17" x14ac:dyDescent="0.2">
      <c r="A52" s="2" t="s">
        <v>71</v>
      </c>
      <c r="B52" s="187">
        <v>0</v>
      </c>
      <c r="C52" s="184" t="s">
        <v>1</v>
      </c>
      <c r="D52" s="184" t="s">
        <v>1</v>
      </c>
      <c r="E52" s="184" t="s">
        <v>1</v>
      </c>
      <c r="F52" s="184" t="s">
        <v>1</v>
      </c>
      <c r="G52" s="184" t="s">
        <v>1</v>
      </c>
      <c r="H52" s="184" t="s">
        <v>1</v>
      </c>
      <c r="I52" s="184" t="s">
        <v>1</v>
      </c>
      <c r="J52" s="184" t="s">
        <v>1</v>
      </c>
      <c r="K52" s="184" t="s">
        <v>1</v>
      </c>
      <c r="L52" s="184" t="s">
        <v>1</v>
      </c>
      <c r="M52" s="184" t="s">
        <v>1</v>
      </c>
      <c r="N52" s="184" t="s">
        <v>1</v>
      </c>
      <c r="O52" s="184" t="s">
        <v>1</v>
      </c>
      <c r="P52" s="190" t="s">
        <v>1</v>
      </c>
      <c r="Q52" s="190" t="s">
        <v>1</v>
      </c>
    </row>
    <row r="53" spans="1:17" x14ac:dyDescent="0.2">
      <c r="A53" s="2" t="s">
        <v>72</v>
      </c>
      <c r="B53" s="187">
        <v>1</v>
      </c>
      <c r="C53" s="184" t="s">
        <v>1</v>
      </c>
      <c r="D53" s="184" t="s">
        <v>1</v>
      </c>
      <c r="E53" s="184" t="s">
        <v>1</v>
      </c>
      <c r="F53" s="184" t="s">
        <v>1</v>
      </c>
      <c r="G53" s="184" t="s">
        <v>1</v>
      </c>
      <c r="H53" s="184" t="s">
        <v>1</v>
      </c>
      <c r="I53" s="184" t="s">
        <v>1</v>
      </c>
      <c r="J53" s="184" t="s">
        <v>1</v>
      </c>
      <c r="K53" s="184" t="s">
        <v>1</v>
      </c>
      <c r="L53" s="184" t="s">
        <v>1</v>
      </c>
      <c r="M53" s="184" t="s">
        <v>1</v>
      </c>
      <c r="N53" s="184" t="s">
        <v>1</v>
      </c>
      <c r="O53" s="184" t="s">
        <v>1</v>
      </c>
      <c r="P53" s="190" t="s">
        <v>1</v>
      </c>
      <c r="Q53" s="190" t="s">
        <v>1</v>
      </c>
    </row>
    <row r="54" spans="1:17" x14ac:dyDescent="0.2">
      <c r="A54" s="2" t="s">
        <v>73</v>
      </c>
      <c r="B54" s="187">
        <v>3</v>
      </c>
      <c r="C54" s="184" t="s">
        <v>1</v>
      </c>
      <c r="D54" s="184" t="s">
        <v>1</v>
      </c>
      <c r="E54" s="184" t="s">
        <v>1</v>
      </c>
      <c r="F54" s="184" t="s">
        <v>1</v>
      </c>
      <c r="G54" s="184" t="s">
        <v>1</v>
      </c>
      <c r="H54" s="184" t="s">
        <v>1</v>
      </c>
      <c r="I54" s="184" t="s">
        <v>1</v>
      </c>
      <c r="J54" s="184" t="s">
        <v>1</v>
      </c>
      <c r="K54" s="184" t="s">
        <v>1</v>
      </c>
      <c r="L54" s="184" t="s">
        <v>1</v>
      </c>
      <c r="M54" s="184" t="s">
        <v>1</v>
      </c>
      <c r="N54" s="184" t="s">
        <v>1</v>
      </c>
      <c r="O54" s="184" t="s">
        <v>1</v>
      </c>
      <c r="P54" s="190" t="s">
        <v>1</v>
      </c>
      <c r="Q54" s="190" t="s">
        <v>1</v>
      </c>
    </row>
    <row r="55" spans="1:17" x14ac:dyDescent="0.2">
      <c r="A55" s="2" t="s">
        <v>74</v>
      </c>
      <c r="B55" s="187">
        <v>1</v>
      </c>
      <c r="C55" s="184" t="s">
        <v>1</v>
      </c>
      <c r="D55" s="184" t="s">
        <v>1</v>
      </c>
      <c r="E55" s="184" t="s">
        <v>1</v>
      </c>
      <c r="F55" s="184" t="s">
        <v>1</v>
      </c>
      <c r="G55" s="184" t="s">
        <v>1</v>
      </c>
      <c r="H55" s="184" t="s">
        <v>1</v>
      </c>
      <c r="I55" s="184" t="s">
        <v>1</v>
      </c>
      <c r="J55" s="184" t="s">
        <v>1</v>
      </c>
      <c r="K55" s="184" t="s">
        <v>1</v>
      </c>
      <c r="L55" s="184" t="s">
        <v>1</v>
      </c>
      <c r="M55" s="184" t="s">
        <v>1</v>
      </c>
      <c r="N55" s="184" t="s">
        <v>1</v>
      </c>
      <c r="O55" s="184" t="s">
        <v>1</v>
      </c>
      <c r="P55" s="190" t="s">
        <v>1</v>
      </c>
      <c r="Q55" s="190" t="s">
        <v>1</v>
      </c>
    </row>
    <row r="56" spans="1:17" x14ac:dyDescent="0.2">
      <c r="A56" s="2" t="s">
        <v>75</v>
      </c>
      <c r="B56" s="187">
        <v>4</v>
      </c>
      <c r="C56" s="184" t="s">
        <v>1</v>
      </c>
      <c r="D56" s="184" t="s">
        <v>1</v>
      </c>
      <c r="E56" s="184" t="s">
        <v>1</v>
      </c>
      <c r="F56" s="184" t="s">
        <v>1</v>
      </c>
      <c r="G56" s="184" t="s">
        <v>1</v>
      </c>
      <c r="H56" s="184" t="s">
        <v>1</v>
      </c>
      <c r="I56" s="184" t="s">
        <v>1</v>
      </c>
      <c r="J56" s="184" t="s">
        <v>1</v>
      </c>
      <c r="K56" s="184" t="s">
        <v>1</v>
      </c>
      <c r="L56" s="184" t="s">
        <v>1</v>
      </c>
      <c r="M56" s="184" t="s">
        <v>1</v>
      </c>
      <c r="N56" s="184" t="s">
        <v>1</v>
      </c>
      <c r="O56" s="184" t="s">
        <v>1</v>
      </c>
      <c r="P56" s="190" t="s">
        <v>1</v>
      </c>
      <c r="Q56" s="190" t="s">
        <v>1</v>
      </c>
    </row>
    <row r="57" spans="1:17" x14ac:dyDescent="0.2">
      <c r="A57" s="2" t="s">
        <v>76</v>
      </c>
      <c r="B57" s="187">
        <v>15</v>
      </c>
      <c r="C57" s="184" t="s">
        <v>1</v>
      </c>
      <c r="D57" s="184" t="s">
        <v>1</v>
      </c>
      <c r="E57" s="184" t="s">
        <v>1</v>
      </c>
      <c r="F57" s="184" t="s">
        <v>1</v>
      </c>
      <c r="G57" s="184" t="s">
        <v>1</v>
      </c>
      <c r="H57" s="184" t="s">
        <v>1</v>
      </c>
      <c r="I57" s="184" t="s">
        <v>1</v>
      </c>
      <c r="J57" s="184" t="s">
        <v>1</v>
      </c>
      <c r="K57" s="184" t="s">
        <v>1</v>
      </c>
      <c r="L57" s="184" t="s">
        <v>1</v>
      </c>
      <c r="M57" s="184" t="s">
        <v>1</v>
      </c>
      <c r="N57" s="184" t="s">
        <v>1</v>
      </c>
      <c r="O57" s="184" t="s">
        <v>1</v>
      </c>
      <c r="P57" s="190" t="s">
        <v>1</v>
      </c>
      <c r="Q57" s="190" t="s">
        <v>1</v>
      </c>
    </row>
    <row r="58" spans="1:17" x14ac:dyDescent="0.2">
      <c r="A58" s="2" t="s">
        <v>77</v>
      </c>
      <c r="B58" s="187">
        <v>4</v>
      </c>
      <c r="C58" s="184" t="s">
        <v>1</v>
      </c>
      <c r="D58" s="184" t="s">
        <v>1</v>
      </c>
      <c r="E58" s="184" t="s">
        <v>1</v>
      </c>
      <c r="F58" s="184" t="s">
        <v>1</v>
      </c>
      <c r="G58" s="184" t="s">
        <v>1</v>
      </c>
      <c r="H58" s="184" t="s">
        <v>1</v>
      </c>
      <c r="I58" s="184" t="s">
        <v>1</v>
      </c>
      <c r="J58" s="184" t="s">
        <v>1</v>
      </c>
      <c r="K58" s="184" t="s">
        <v>1</v>
      </c>
      <c r="L58" s="184" t="s">
        <v>1</v>
      </c>
      <c r="M58" s="184" t="s">
        <v>1</v>
      </c>
      <c r="N58" s="184" t="s">
        <v>1</v>
      </c>
      <c r="O58" s="184" t="s">
        <v>1</v>
      </c>
      <c r="P58" s="190" t="s">
        <v>1</v>
      </c>
      <c r="Q58" s="190" t="s">
        <v>1</v>
      </c>
    </row>
    <row r="59" spans="1:17" x14ac:dyDescent="0.2">
      <c r="A59" s="2" t="s">
        <v>78</v>
      </c>
      <c r="B59" s="187">
        <v>4</v>
      </c>
      <c r="C59" s="184" t="s">
        <v>1</v>
      </c>
      <c r="D59" s="184" t="s">
        <v>1</v>
      </c>
      <c r="E59" s="184" t="s">
        <v>1</v>
      </c>
      <c r="F59" s="184" t="s">
        <v>1</v>
      </c>
      <c r="G59" s="184" t="s">
        <v>1</v>
      </c>
      <c r="H59" s="184" t="s">
        <v>1</v>
      </c>
      <c r="I59" s="184" t="s">
        <v>1</v>
      </c>
      <c r="J59" s="184" t="s">
        <v>1</v>
      </c>
      <c r="K59" s="184" t="s">
        <v>1</v>
      </c>
      <c r="L59" s="184" t="s">
        <v>1</v>
      </c>
      <c r="M59" s="184" t="s">
        <v>1</v>
      </c>
      <c r="N59" s="184" t="s">
        <v>1</v>
      </c>
      <c r="O59" s="184" t="s">
        <v>1</v>
      </c>
      <c r="P59" s="190" t="s">
        <v>1</v>
      </c>
      <c r="Q59" s="190" t="s">
        <v>1</v>
      </c>
    </row>
    <row r="60" spans="1:17" x14ac:dyDescent="0.2">
      <c r="A60" s="2" t="s">
        <v>79</v>
      </c>
      <c r="B60" s="187">
        <v>0</v>
      </c>
      <c r="C60" s="184" t="s">
        <v>1</v>
      </c>
      <c r="D60" s="184" t="s">
        <v>1</v>
      </c>
      <c r="E60" s="184" t="s">
        <v>1</v>
      </c>
      <c r="F60" s="184" t="s">
        <v>1</v>
      </c>
      <c r="G60" s="184" t="s">
        <v>1</v>
      </c>
      <c r="H60" s="184" t="s">
        <v>1</v>
      </c>
      <c r="I60" s="184" t="s">
        <v>1</v>
      </c>
      <c r="J60" s="184" t="s">
        <v>1</v>
      </c>
      <c r="K60" s="184" t="s">
        <v>1</v>
      </c>
      <c r="L60" s="184" t="s">
        <v>1</v>
      </c>
      <c r="M60" s="184" t="s">
        <v>1</v>
      </c>
      <c r="N60" s="184" t="s">
        <v>1</v>
      </c>
      <c r="O60" s="184" t="s">
        <v>1</v>
      </c>
      <c r="P60" s="190" t="s">
        <v>1</v>
      </c>
      <c r="Q60" s="190" t="s">
        <v>1</v>
      </c>
    </row>
    <row r="61" spans="1:17" x14ac:dyDescent="0.2">
      <c r="A61" s="2" t="s">
        <v>80</v>
      </c>
      <c r="B61" s="187">
        <v>0</v>
      </c>
      <c r="C61" s="184" t="s">
        <v>1</v>
      </c>
      <c r="D61" s="184" t="s">
        <v>1</v>
      </c>
      <c r="E61" s="184" t="s">
        <v>1</v>
      </c>
      <c r="F61" s="184" t="s">
        <v>1</v>
      </c>
      <c r="G61" s="184" t="s">
        <v>1</v>
      </c>
      <c r="H61" s="184" t="s">
        <v>1</v>
      </c>
      <c r="I61" s="184" t="s">
        <v>1</v>
      </c>
      <c r="J61" s="184" t="s">
        <v>1</v>
      </c>
      <c r="K61" s="184" t="s">
        <v>1</v>
      </c>
      <c r="L61" s="184" t="s">
        <v>1</v>
      </c>
      <c r="M61" s="184" t="s">
        <v>1</v>
      </c>
      <c r="N61" s="184" t="s">
        <v>1</v>
      </c>
      <c r="O61" s="184" t="s">
        <v>1</v>
      </c>
      <c r="P61" s="190" t="s">
        <v>1</v>
      </c>
      <c r="Q61" s="190" t="s">
        <v>1</v>
      </c>
    </row>
    <row r="62" spans="1:17" x14ac:dyDescent="0.2">
      <c r="A62" s="2" t="s">
        <v>81</v>
      </c>
      <c r="B62" s="187">
        <v>9</v>
      </c>
      <c r="C62" s="184" t="s">
        <v>1</v>
      </c>
      <c r="D62" s="184" t="s">
        <v>1</v>
      </c>
      <c r="E62" s="184" t="s">
        <v>1</v>
      </c>
      <c r="F62" s="184" t="s">
        <v>1</v>
      </c>
      <c r="G62" s="184" t="s">
        <v>1</v>
      </c>
      <c r="H62" s="184" t="s">
        <v>1</v>
      </c>
      <c r="I62" s="184" t="s">
        <v>1</v>
      </c>
      <c r="J62" s="184" t="s">
        <v>1</v>
      </c>
      <c r="K62" s="184" t="s">
        <v>1</v>
      </c>
      <c r="L62" s="184" t="s">
        <v>1</v>
      </c>
      <c r="M62" s="184" t="s">
        <v>1</v>
      </c>
      <c r="N62" s="184" t="s">
        <v>1</v>
      </c>
      <c r="O62" s="184" t="s">
        <v>1</v>
      </c>
      <c r="P62" s="190" t="s">
        <v>1</v>
      </c>
      <c r="Q62" s="190" t="s">
        <v>1</v>
      </c>
    </row>
    <row r="63" spans="1:17" x14ac:dyDescent="0.2">
      <c r="A63" s="2" t="s">
        <v>82</v>
      </c>
      <c r="B63" s="187">
        <v>1</v>
      </c>
      <c r="C63" s="184" t="s">
        <v>1</v>
      </c>
      <c r="D63" s="184" t="s">
        <v>1</v>
      </c>
      <c r="E63" s="184" t="s">
        <v>1</v>
      </c>
      <c r="F63" s="184" t="s">
        <v>1</v>
      </c>
      <c r="G63" s="184" t="s">
        <v>1</v>
      </c>
      <c r="H63" s="184" t="s">
        <v>1</v>
      </c>
      <c r="I63" s="184" t="s">
        <v>1</v>
      </c>
      <c r="J63" s="184" t="s">
        <v>1</v>
      </c>
      <c r="K63" s="184" t="s">
        <v>1</v>
      </c>
      <c r="L63" s="184" t="s">
        <v>1</v>
      </c>
      <c r="M63" s="184" t="s">
        <v>1</v>
      </c>
      <c r="N63" s="184" t="s">
        <v>1</v>
      </c>
      <c r="O63" s="184" t="s">
        <v>1</v>
      </c>
      <c r="P63" s="190" t="s">
        <v>1</v>
      </c>
      <c r="Q63" s="190" t="s">
        <v>1</v>
      </c>
    </row>
    <row r="64" spans="1:17" x14ac:dyDescent="0.2">
      <c r="A64" s="2" t="s">
        <v>83</v>
      </c>
      <c r="B64" s="187">
        <v>0</v>
      </c>
      <c r="C64" s="184" t="s">
        <v>1</v>
      </c>
      <c r="D64" s="184" t="s">
        <v>1</v>
      </c>
      <c r="E64" s="184" t="s">
        <v>1</v>
      </c>
      <c r="F64" s="184" t="s">
        <v>1</v>
      </c>
      <c r="G64" s="184" t="s">
        <v>1</v>
      </c>
      <c r="H64" s="184" t="s">
        <v>1</v>
      </c>
      <c r="I64" s="184" t="s">
        <v>1</v>
      </c>
      <c r="J64" s="184" t="s">
        <v>1</v>
      </c>
      <c r="K64" s="184" t="s">
        <v>1</v>
      </c>
      <c r="L64" s="184" t="s">
        <v>1</v>
      </c>
      <c r="M64" s="184" t="s">
        <v>1</v>
      </c>
      <c r="N64" s="184" t="s">
        <v>1</v>
      </c>
      <c r="O64" s="184" t="s">
        <v>1</v>
      </c>
      <c r="P64" s="190" t="s">
        <v>1</v>
      </c>
      <c r="Q64" s="190" t="s">
        <v>1</v>
      </c>
    </row>
    <row r="65" spans="1:17" x14ac:dyDescent="0.2">
      <c r="A65" s="2" t="s">
        <v>84</v>
      </c>
      <c r="B65" s="187">
        <v>0</v>
      </c>
      <c r="C65" s="184" t="s">
        <v>1</v>
      </c>
      <c r="D65" s="184" t="s">
        <v>1</v>
      </c>
      <c r="E65" s="184" t="s">
        <v>1</v>
      </c>
      <c r="F65" s="184" t="s">
        <v>1</v>
      </c>
      <c r="G65" s="184" t="s">
        <v>1</v>
      </c>
      <c r="H65" s="184" t="s">
        <v>1</v>
      </c>
      <c r="I65" s="184" t="s">
        <v>1</v>
      </c>
      <c r="J65" s="184" t="s">
        <v>1</v>
      </c>
      <c r="K65" s="184" t="s">
        <v>1</v>
      </c>
      <c r="L65" s="184" t="s">
        <v>1</v>
      </c>
      <c r="M65" s="184" t="s">
        <v>1</v>
      </c>
      <c r="N65" s="184" t="s">
        <v>1</v>
      </c>
      <c r="O65" s="184" t="s">
        <v>1</v>
      </c>
      <c r="P65" s="190" t="s">
        <v>1</v>
      </c>
      <c r="Q65" s="190" t="s">
        <v>1</v>
      </c>
    </row>
    <row r="66" spans="1:17" x14ac:dyDescent="0.2">
      <c r="A66" s="2" t="s">
        <v>85</v>
      </c>
      <c r="B66" s="187">
        <v>6</v>
      </c>
      <c r="C66" s="184" t="s">
        <v>1</v>
      </c>
      <c r="D66" s="184" t="s">
        <v>1</v>
      </c>
      <c r="E66" s="184" t="s">
        <v>1</v>
      </c>
      <c r="F66" s="184" t="s">
        <v>1</v>
      </c>
      <c r="G66" s="184" t="s">
        <v>1</v>
      </c>
      <c r="H66" s="184" t="s">
        <v>1</v>
      </c>
      <c r="I66" s="184" t="s">
        <v>1</v>
      </c>
      <c r="J66" s="184" t="s">
        <v>1</v>
      </c>
      <c r="K66" s="184" t="s">
        <v>1</v>
      </c>
      <c r="L66" s="184" t="s">
        <v>1</v>
      </c>
      <c r="M66" s="184" t="s">
        <v>1</v>
      </c>
      <c r="N66" s="184" t="s">
        <v>1</v>
      </c>
      <c r="O66" s="184" t="s">
        <v>1</v>
      </c>
      <c r="P66" s="190" t="s">
        <v>1</v>
      </c>
      <c r="Q66" s="190" t="s">
        <v>1</v>
      </c>
    </row>
    <row r="67" spans="1:17" x14ac:dyDescent="0.2">
      <c r="A67" s="2" t="s">
        <v>86</v>
      </c>
      <c r="B67" s="187">
        <v>5</v>
      </c>
      <c r="C67" s="184" t="s">
        <v>1</v>
      </c>
      <c r="D67" s="184" t="s">
        <v>1</v>
      </c>
      <c r="E67" s="184" t="s">
        <v>1</v>
      </c>
      <c r="F67" s="184" t="s">
        <v>1</v>
      </c>
      <c r="G67" s="184" t="s">
        <v>1</v>
      </c>
      <c r="H67" s="184" t="s">
        <v>1</v>
      </c>
      <c r="I67" s="184" t="s">
        <v>1</v>
      </c>
      <c r="J67" s="184" t="s">
        <v>1</v>
      </c>
      <c r="K67" s="184" t="s">
        <v>1</v>
      </c>
      <c r="L67" s="184" t="s">
        <v>1</v>
      </c>
      <c r="M67" s="184" t="s">
        <v>1</v>
      </c>
      <c r="N67" s="184" t="s">
        <v>1</v>
      </c>
      <c r="O67" s="184" t="s">
        <v>1</v>
      </c>
      <c r="P67" s="190" t="s">
        <v>1</v>
      </c>
      <c r="Q67" s="190" t="s">
        <v>1</v>
      </c>
    </row>
    <row r="68" spans="1:17" x14ac:dyDescent="0.2">
      <c r="A68" s="2" t="s">
        <v>87</v>
      </c>
      <c r="B68" s="187">
        <v>0</v>
      </c>
      <c r="C68" s="184" t="s">
        <v>1</v>
      </c>
      <c r="D68" s="184" t="s">
        <v>1</v>
      </c>
      <c r="E68" s="184" t="s">
        <v>1</v>
      </c>
      <c r="F68" s="184" t="s">
        <v>1</v>
      </c>
      <c r="G68" s="184" t="s">
        <v>1</v>
      </c>
      <c r="H68" s="184" t="s">
        <v>1</v>
      </c>
      <c r="I68" s="184" t="s">
        <v>1</v>
      </c>
      <c r="J68" s="184" t="s">
        <v>1</v>
      </c>
      <c r="K68" s="184" t="s">
        <v>1</v>
      </c>
      <c r="L68" s="184" t="s">
        <v>1</v>
      </c>
      <c r="M68" s="184" t="s">
        <v>1</v>
      </c>
      <c r="N68" s="184" t="s">
        <v>1</v>
      </c>
      <c r="O68" s="184" t="s">
        <v>1</v>
      </c>
      <c r="P68" s="190" t="s">
        <v>1</v>
      </c>
      <c r="Q68" s="190" t="s">
        <v>1</v>
      </c>
    </row>
    <row r="69" spans="1:17" x14ac:dyDescent="0.2">
      <c r="A69" s="2" t="s">
        <v>88</v>
      </c>
      <c r="B69" s="187">
        <v>3</v>
      </c>
      <c r="C69" s="184" t="s">
        <v>1</v>
      </c>
      <c r="D69" s="184" t="s">
        <v>1</v>
      </c>
      <c r="E69" s="184" t="s">
        <v>1</v>
      </c>
      <c r="F69" s="184" t="s">
        <v>1</v>
      </c>
      <c r="G69" s="184" t="s">
        <v>1</v>
      </c>
      <c r="H69" s="184" t="s">
        <v>1</v>
      </c>
      <c r="I69" s="184" t="s">
        <v>1</v>
      </c>
      <c r="J69" s="184" t="s">
        <v>1</v>
      </c>
      <c r="K69" s="184" t="s">
        <v>1</v>
      </c>
      <c r="L69" s="184" t="s">
        <v>1</v>
      </c>
      <c r="M69" s="184" t="s">
        <v>1</v>
      </c>
      <c r="N69" s="184" t="s">
        <v>1</v>
      </c>
      <c r="O69" s="184" t="s">
        <v>1</v>
      </c>
      <c r="P69" s="190" t="s">
        <v>1</v>
      </c>
      <c r="Q69" s="190" t="s">
        <v>1</v>
      </c>
    </row>
    <row r="70" spans="1:17" x14ac:dyDescent="0.2">
      <c r="A70" s="2" t="s">
        <v>89</v>
      </c>
      <c r="B70" s="187">
        <v>1</v>
      </c>
      <c r="C70" s="184" t="s">
        <v>1</v>
      </c>
      <c r="D70" s="184" t="s">
        <v>1</v>
      </c>
      <c r="E70" s="184" t="s">
        <v>1</v>
      </c>
      <c r="F70" s="184" t="s">
        <v>1</v>
      </c>
      <c r="G70" s="184" t="s">
        <v>1</v>
      </c>
      <c r="H70" s="184" t="s">
        <v>1</v>
      </c>
      <c r="I70" s="184" t="s">
        <v>1</v>
      </c>
      <c r="J70" s="184" t="s">
        <v>1</v>
      </c>
      <c r="K70" s="184" t="s">
        <v>1</v>
      </c>
      <c r="L70" s="184" t="s">
        <v>1</v>
      </c>
      <c r="M70" s="184" t="s">
        <v>1</v>
      </c>
      <c r="N70" s="184" t="s">
        <v>1</v>
      </c>
      <c r="O70" s="184" t="s">
        <v>1</v>
      </c>
      <c r="P70" s="190" t="s">
        <v>1</v>
      </c>
      <c r="Q70" s="190" t="s">
        <v>1</v>
      </c>
    </row>
    <row r="71" spans="1:17" x14ac:dyDescent="0.2">
      <c r="A71" s="3" t="s">
        <v>90</v>
      </c>
      <c r="B71" s="188">
        <v>0</v>
      </c>
      <c r="C71" s="185" t="s">
        <v>1</v>
      </c>
      <c r="D71" s="185" t="s">
        <v>1</v>
      </c>
      <c r="E71" s="185" t="s">
        <v>1</v>
      </c>
      <c r="F71" s="185" t="s">
        <v>1</v>
      </c>
      <c r="G71" s="185" t="s">
        <v>1</v>
      </c>
      <c r="H71" s="185" t="s">
        <v>1</v>
      </c>
      <c r="I71" s="185" t="s">
        <v>1</v>
      </c>
      <c r="J71" s="185" t="s">
        <v>1</v>
      </c>
      <c r="K71" s="185" t="s">
        <v>1</v>
      </c>
      <c r="L71" s="185" t="s">
        <v>1</v>
      </c>
      <c r="M71" s="185" t="s">
        <v>1</v>
      </c>
      <c r="N71" s="185" t="s">
        <v>1</v>
      </c>
      <c r="O71" s="185" t="s">
        <v>1</v>
      </c>
      <c r="P71" s="191" t="s">
        <v>1</v>
      </c>
      <c r="Q71" s="191" t="s">
        <v>1</v>
      </c>
    </row>
    <row r="73" spans="1:17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7" width="12.77734375" bestFit="1" customWidth="1"/>
  </cols>
  <sheetData>
    <row r="1" spans="1:17" x14ac:dyDescent="0.2">
      <c r="A1" s="16" t="str">
        <f>HYPERLINK("#'Inhalt'!A1", "Inhalt")</f>
        <v>Inhalt</v>
      </c>
    </row>
    <row r="3" spans="1:17" x14ac:dyDescent="0.2">
      <c r="A3" s="1" t="s">
        <v>170</v>
      </c>
    </row>
    <row r="4" spans="1:17" x14ac:dyDescent="0.2">
      <c r="A4" t="s">
        <v>171</v>
      </c>
    </row>
    <row r="5" spans="1:17" ht="25.5" x14ac:dyDescent="0.2">
      <c r="A5" s="4" t="s">
        <v>24</v>
      </c>
      <c r="B5" s="4" t="s">
        <v>4</v>
      </c>
      <c r="C5" s="4" t="s">
        <v>140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  <c r="I5" s="4" t="s">
        <v>146</v>
      </c>
      <c r="J5" s="4" t="s">
        <v>147</v>
      </c>
      <c r="K5" s="4" t="s">
        <v>148</v>
      </c>
      <c r="L5" s="4" t="s">
        <v>149</v>
      </c>
      <c r="M5" s="4" t="s">
        <v>150</v>
      </c>
      <c r="N5" s="4" t="s">
        <v>151</v>
      </c>
      <c r="O5" s="4" t="s">
        <v>152</v>
      </c>
      <c r="P5" s="4" t="s">
        <v>25</v>
      </c>
      <c r="Q5" s="4" t="s">
        <v>111</v>
      </c>
    </row>
    <row r="6" spans="1:17" x14ac:dyDescent="0.2">
      <c r="A6" s="5" t="s">
        <v>26</v>
      </c>
      <c r="B6" s="195" t="s">
        <v>1</v>
      </c>
      <c r="C6" s="192" t="s">
        <v>1</v>
      </c>
      <c r="D6" s="192" t="s">
        <v>1</v>
      </c>
      <c r="E6" s="192" t="s">
        <v>1</v>
      </c>
      <c r="F6" s="192" t="s">
        <v>1</v>
      </c>
      <c r="G6" s="192" t="s">
        <v>1</v>
      </c>
      <c r="H6" s="192" t="s">
        <v>1</v>
      </c>
      <c r="I6" s="192" t="s">
        <v>1</v>
      </c>
      <c r="J6" s="192" t="s">
        <v>1</v>
      </c>
      <c r="K6" s="192" t="s">
        <v>1</v>
      </c>
      <c r="L6" s="192" t="s">
        <v>1</v>
      </c>
      <c r="M6" s="192" t="s">
        <v>1</v>
      </c>
      <c r="N6" s="192" t="s">
        <v>1</v>
      </c>
      <c r="O6" s="192" t="s">
        <v>1</v>
      </c>
      <c r="P6" s="198" t="s">
        <v>1</v>
      </c>
      <c r="Q6" s="198" t="s">
        <v>1</v>
      </c>
    </row>
    <row r="7" spans="1:17" x14ac:dyDescent="0.2">
      <c r="A7" s="2" t="s">
        <v>26</v>
      </c>
      <c r="B7" s="196">
        <v>1754</v>
      </c>
      <c r="C7" s="193">
        <v>2.1394137293100399E-2</v>
      </c>
      <c r="D7" s="193">
        <v>5.33284321427345E-2</v>
      </c>
      <c r="E7" s="193">
        <v>9.6850663423538194E-2</v>
      </c>
      <c r="F7" s="193">
        <v>0.121361888945103</v>
      </c>
      <c r="G7" s="193">
        <v>9.2827908694744096E-2</v>
      </c>
      <c r="H7" s="193">
        <v>7.85877481102943E-2</v>
      </c>
      <c r="I7" s="193">
        <v>4.5961484313011197E-2</v>
      </c>
      <c r="J7" s="193">
        <v>5.2933406084775897E-2</v>
      </c>
      <c r="K7" s="193">
        <v>3.1861554831266403E-2</v>
      </c>
      <c r="L7" s="193">
        <v>9.2319674789905506E-2</v>
      </c>
      <c r="M7" s="193">
        <v>8.3389878273010296E-2</v>
      </c>
      <c r="N7" s="193">
        <v>0.11569821089506099</v>
      </c>
      <c r="O7" s="193">
        <v>0.11348500102758401</v>
      </c>
      <c r="P7" s="199">
        <v>1014.9208984375</v>
      </c>
      <c r="Q7" s="199">
        <v>750</v>
      </c>
    </row>
    <row r="8" spans="1:17" x14ac:dyDescent="0.2">
      <c r="A8" s="5" t="s">
        <v>27</v>
      </c>
      <c r="B8" s="195" t="s">
        <v>1</v>
      </c>
      <c r="C8" s="192" t="s">
        <v>1</v>
      </c>
      <c r="D8" s="192" t="s">
        <v>1</v>
      </c>
      <c r="E8" s="192" t="s">
        <v>1</v>
      </c>
      <c r="F8" s="192" t="s">
        <v>1</v>
      </c>
      <c r="G8" s="192" t="s">
        <v>1</v>
      </c>
      <c r="H8" s="192" t="s">
        <v>1</v>
      </c>
      <c r="I8" s="192" t="s">
        <v>1</v>
      </c>
      <c r="J8" s="192" t="s">
        <v>1</v>
      </c>
      <c r="K8" s="192" t="s">
        <v>1</v>
      </c>
      <c r="L8" s="192" t="s">
        <v>1</v>
      </c>
      <c r="M8" s="192" t="s">
        <v>1</v>
      </c>
      <c r="N8" s="192" t="s">
        <v>1</v>
      </c>
      <c r="O8" s="192" t="s">
        <v>1</v>
      </c>
      <c r="P8" s="198" t="s">
        <v>1</v>
      </c>
      <c r="Q8" s="198" t="s">
        <v>1</v>
      </c>
    </row>
    <row r="9" spans="1:17" x14ac:dyDescent="0.2">
      <c r="A9" s="2" t="s">
        <v>28</v>
      </c>
      <c r="B9" s="196">
        <v>2</v>
      </c>
      <c r="C9" s="193" t="s">
        <v>1</v>
      </c>
      <c r="D9" s="193" t="s">
        <v>1</v>
      </c>
      <c r="E9" s="193" t="s">
        <v>1</v>
      </c>
      <c r="F9" s="193" t="s">
        <v>1</v>
      </c>
      <c r="G9" s="193" t="s">
        <v>1</v>
      </c>
      <c r="H9" s="193" t="s">
        <v>1</v>
      </c>
      <c r="I9" s="193" t="s">
        <v>1</v>
      </c>
      <c r="J9" s="193" t="s">
        <v>1</v>
      </c>
      <c r="K9" s="193" t="s">
        <v>1</v>
      </c>
      <c r="L9" s="193" t="s">
        <v>1</v>
      </c>
      <c r="M9" s="193" t="s">
        <v>1</v>
      </c>
      <c r="N9" s="193" t="s">
        <v>1</v>
      </c>
      <c r="O9" s="193" t="s">
        <v>1</v>
      </c>
      <c r="P9" s="199" t="s">
        <v>1</v>
      </c>
      <c r="Q9" s="199" t="s">
        <v>1</v>
      </c>
    </row>
    <row r="10" spans="1:17" x14ac:dyDescent="0.2">
      <c r="A10" s="2" t="s">
        <v>29</v>
      </c>
      <c r="B10" s="196">
        <v>14</v>
      </c>
      <c r="C10" s="193" t="s">
        <v>1</v>
      </c>
      <c r="D10" s="193" t="s">
        <v>1</v>
      </c>
      <c r="E10" s="193" t="s">
        <v>1</v>
      </c>
      <c r="F10" s="193" t="s">
        <v>1</v>
      </c>
      <c r="G10" s="193" t="s">
        <v>1</v>
      </c>
      <c r="H10" s="193" t="s">
        <v>1</v>
      </c>
      <c r="I10" s="193" t="s">
        <v>1</v>
      </c>
      <c r="J10" s="193" t="s">
        <v>1</v>
      </c>
      <c r="K10" s="193" t="s">
        <v>1</v>
      </c>
      <c r="L10" s="193" t="s">
        <v>1</v>
      </c>
      <c r="M10" s="193" t="s">
        <v>1</v>
      </c>
      <c r="N10" s="193" t="s">
        <v>1</v>
      </c>
      <c r="O10" s="193" t="s">
        <v>1</v>
      </c>
      <c r="P10" s="199" t="s">
        <v>1</v>
      </c>
      <c r="Q10" s="199" t="s">
        <v>1</v>
      </c>
    </row>
    <row r="11" spans="1:17" x14ac:dyDescent="0.2">
      <c r="A11" s="2" t="s">
        <v>30</v>
      </c>
      <c r="B11" s="196">
        <v>9</v>
      </c>
      <c r="C11" s="193" t="s">
        <v>1</v>
      </c>
      <c r="D11" s="193" t="s">
        <v>1</v>
      </c>
      <c r="E11" s="193" t="s">
        <v>1</v>
      </c>
      <c r="F11" s="193" t="s">
        <v>1</v>
      </c>
      <c r="G11" s="193" t="s">
        <v>1</v>
      </c>
      <c r="H11" s="193" t="s">
        <v>1</v>
      </c>
      <c r="I11" s="193" t="s">
        <v>1</v>
      </c>
      <c r="J11" s="193" t="s">
        <v>1</v>
      </c>
      <c r="K11" s="193" t="s">
        <v>1</v>
      </c>
      <c r="L11" s="193" t="s">
        <v>1</v>
      </c>
      <c r="M11" s="193" t="s">
        <v>1</v>
      </c>
      <c r="N11" s="193" t="s">
        <v>1</v>
      </c>
      <c r="O11" s="193" t="s">
        <v>1</v>
      </c>
      <c r="P11" s="199" t="s">
        <v>1</v>
      </c>
      <c r="Q11" s="199" t="s">
        <v>1</v>
      </c>
    </row>
    <row r="12" spans="1:17" x14ac:dyDescent="0.2">
      <c r="A12" s="2" t="s">
        <v>31</v>
      </c>
      <c r="B12" s="196">
        <v>10</v>
      </c>
      <c r="C12" s="193" t="s">
        <v>1</v>
      </c>
      <c r="D12" s="193" t="s">
        <v>1</v>
      </c>
      <c r="E12" s="193" t="s">
        <v>1</v>
      </c>
      <c r="F12" s="193" t="s">
        <v>1</v>
      </c>
      <c r="G12" s="193" t="s">
        <v>1</v>
      </c>
      <c r="H12" s="193" t="s">
        <v>1</v>
      </c>
      <c r="I12" s="193" t="s">
        <v>1</v>
      </c>
      <c r="J12" s="193" t="s">
        <v>1</v>
      </c>
      <c r="K12" s="193" t="s">
        <v>1</v>
      </c>
      <c r="L12" s="193" t="s">
        <v>1</v>
      </c>
      <c r="M12" s="193" t="s">
        <v>1</v>
      </c>
      <c r="N12" s="193" t="s">
        <v>1</v>
      </c>
      <c r="O12" s="193" t="s">
        <v>1</v>
      </c>
      <c r="P12" s="199" t="s">
        <v>1</v>
      </c>
      <c r="Q12" s="199" t="s">
        <v>1</v>
      </c>
    </row>
    <row r="13" spans="1:17" x14ac:dyDescent="0.2">
      <c r="A13" s="2" t="s">
        <v>32</v>
      </c>
      <c r="B13" s="196">
        <v>7</v>
      </c>
      <c r="C13" s="193" t="s">
        <v>1</v>
      </c>
      <c r="D13" s="193" t="s">
        <v>1</v>
      </c>
      <c r="E13" s="193" t="s">
        <v>1</v>
      </c>
      <c r="F13" s="193" t="s">
        <v>1</v>
      </c>
      <c r="G13" s="193" t="s">
        <v>1</v>
      </c>
      <c r="H13" s="193" t="s">
        <v>1</v>
      </c>
      <c r="I13" s="193" t="s">
        <v>1</v>
      </c>
      <c r="J13" s="193" t="s">
        <v>1</v>
      </c>
      <c r="K13" s="193" t="s">
        <v>1</v>
      </c>
      <c r="L13" s="193" t="s">
        <v>1</v>
      </c>
      <c r="M13" s="193" t="s">
        <v>1</v>
      </c>
      <c r="N13" s="193" t="s">
        <v>1</v>
      </c>
      <c r="O13" s="193" t="s">
        <v>1</v>
      </c>
      <c r="P13" s="199" t="s">
        <v>1</v>
      </c>
      <c r="Q13" s="199" t="s">
        <v>1</v>
      </c>
    </row>
    <row r="14" spans="1:17" x14ac:dyDescent="0.2">
      <c r="A14" s="2" t="s">
        <v>33</v>
      </c>
      <c r="B14" s="196">
        <v>12</v>
      </c>
      <c r="C14" s="193" t="s">
        <v>1</v>
      </c>
      <c r="D14" s="193" t="s">
        <v>1</v>
      </c>
      <c r="E14" s="193" t="s">
        <v>1</v>
      </c>
      <c r="F14" s="193" t="s">
        <v>1</v>
      </c>
      <c r="G14" s="193" t="s">
        <v>1</v>
      </c>
      <c r="H14" s="193" t="s">
        <v>1</v>
      </c>
      <c r="I14" s="193" t="s">
        <v>1</v>
      </c>
      <c r="J14" s="193" t="s">
        <v>1</v>
      </c>
      <c r="K14" s="193" t="s">
        <v>1</v>
      </c>
      <c r="L14" s="193" t="s">
        <v>1</v>
      </c>
      <c r="M14" s="193" t="s">
        <v>1</v>
      </c>
      <c r="N14" s="193" t="s">
        <v>1</v>
      </c>
      <c r="O14" s="193" t="s">
        <v>1</v>
      </c>
      <c r="P14" s="199" t="s">
        <v>1</v>
      </c>
      <c r="Q14" s="199" t="s">
        <v>1</v>
      </c>
    </row>
    <row r="15" spans="1:17" x14ac:dyDescent="0.2">
      <c r="A15" s="2" t="s">
        <v>34</v>
      </c>
      <c r="B15" s="196">
        <v>12</v>
      </c>
      <c r="C15" s="193" t="s">
        <v>1</v>
      </c>
      <c r="D15" s="193" t="s">
        <v>1</v>
      </c>
      <c r="E15" s="193" t="s">
        <v>1</v>
      </c>
      <c r="F15" s="193" t="s">
        <v>1</v>
      </c>
      <c r="G15" s="193" t="s">
        <v>1</v>
      </c>
      <c r="H15" s="193" t="s">
        <v>1</v>
      </c>
      <c r="I15" s="193" t="s">
        <v>1</v>
      </c>
      <c r="J15" s="193" t="s">
        <v>1</v>
      </c>
      <c r="K15" s="193" t="s">
        <v>1</v>
      </c>
      <c r="L15" s="193" t="s">
        <v>1</v>
      </c>
      <c r="M15" s="193" t="s">
        <v>1</v>
      </c>
      <c r="N15" s="193" t="s">
        <v>1</v>
      </c>
      <c r="O15" s="193" t="s">
        <v>1</v>
      </c>
      <c r="P15" s="199" t="s">
        <v>1</v>
      </c>
      <c r="Q15" s="199" t="s">
        <v>1</v>
      </c>
    </row>
    <row r="16" spans="1:17" x14ac:dyDescent="0.2">
      <c r="A16" s="2" t="s">
        <v>35</v>
      </c>
      <c r="B16" s="196">
        <v>11</v>
      </c>
      <c r="C16" s="193" t="s">
        <v>1</v>
      </c>
      <c r="D16" s="193" t="s">
        <v>1</v>
      </c>
      <c r="E16" s="193" t="s">
        <v>1</v>
      </c>
      <c r="F16" s="193" t="s">
        <v>1</v>
      </c>
      <c r="G16" s="193" t="s">
        <v>1</v>
      </c>
      <c r="H16" s="193" t="s">
        <v>1</v>
      </c>
      <c r="I16" s="193" t="s">
        <v>1</v>
      </c>
      <c r="J16" s="193" t="s">
        <v>1</v>
      </c>
      <c r="K16" s="193" t="s">
        <v>1</v>
      </c>
      <c r="L16" s="193" t="s">
        <v>1</v>
      </c>
      <c r="M16" s="193" t="s">
        <v>1</v>
      </c>
      <c r="N16" s="193" t="s">
        <v>1</v>
      </c>
      <c r="O16" s="193" t="s">
        <v>1</v>
      </c>
      <c r="P16" s="199" t="s">
        <v>1</v>
      </c>
      <c r="Q16" s="199" t="s">
        <v>1</v>
      </c>
    </row>
    <row r="17" spans="1:17" x14ac:dyDescent="0.2">
      <c r="A17" s="2" t="s">
        <v>36</v>
      </c>
      <c r="B17" s="196">
        <v>10</v>
      </c>
      <c r="C17" s="193" t="s">
        <v>1</v>
      </c>
      <c r="D17" s="193" t="s">
        <v>1</v>
      </c>
      <c r="E17" s="193" t="s">
        <v>1</v>
      </c>
      <c r="F17" s="193" t="s">
        <v>1</v>
      </c>
      <c r="G17" s="193" t="s">
        <v>1</v>
      </c>
      <c r="H17" s="193" t="s">
        <v>1</v>
      </c>
      <c r="I17" s="193" t="s">
        <v>1</v>
      </c>
      <c r="J17" s="193" t="s">
        <v>1</v>
      </c>
      <c r="K17" s="193" t="s">
        <v>1</v>
      </c>
      <c r="L17" s="193" t="s">
        <v>1</v>
      </c>
      <c r="M17" s="193" t="s">
        <v>1</v>
      </c>
      <c r="N17" s="193" t="s">
        <v>1</v>
      </c>
      <c r="O17" s="193" t="s">
        <v>1</v>
      </c>
      <c r="P17" s="199" t="s">
        <v>1</v>
      </c>
      <c r="Q17" s="199" t="s">
        <v>1</v>
      </c>
    </row>
    <row r="18" spans="1:17" x14ac:dyDescent="0.2">
      <c r="A18" s="2" t="s">
        <v>37</v>
      </c>
      <c r="B18" s="196">
        <v>14</v>
      </c>
      <c r="C18" s="193" t="s">
        <v>1</v>
      </c>
      <c r="D18" s="193" t="s">
        <v>1</v>
      </c>
      <c r="E18" s="193" t="s">
        <v>1</v>
      </c>
      <c r="F18" s="193" t="s">
        <v>1</v>
      </c>
      <c r="G18" s="193" t="s">
        <v>1</v>
      </c>
      <c r="H18" s="193" t="s">
        <v>1</v>
      </c>
      <c r="I18" s="193" t="s">
        <v>1</v>
      </c>
      <c r="J18" s="193" t="s">
        <v>1</v>
      </c>
      <c r="K18" s="193" t="s">
        <v>1</v>
      </c>
      <c r="L18" s="193" t="s">
        <v>1</v>
      </c>
      <c r="M18" s="193" t="s">
        <v>1</v>
      </c>
      <c r="N18" s="193" t="s">
        <v>1</v>
      </c>
      <c r="O18" s="193" t="s">
        <v>1</v>
      </c>
      <c r="P18" s="199" t="s">
        <v>1</v>
      </c>
      <c r="Q18" s="199" t="s">
        <v>1</v>
      </c>
    </row>
    <row r="19" spans="1:17" x14ac:dyDescent="0.2">
      <c r="A19" s="2" t="s">
        <v>38</v>
      </c>
      <c r="B19" s="196">
        <v>25</v>
      </c>
      <c r="C19" s="193" t="s">
        <v>1</v>
      </c>
      <c r="D19" s="193" t="s">
        <v>1</v>
      </c>
      <c r="E19" s="193" t="s">
        <v>1</v>
      </c>
      <c r="F19" s="193" t="s">
        <v>1</v>
      </c>
      <c r="G19" s="193" t="s">
        <v>1</v>
      </c>
      <c r="H19" s="193" t="s">
        <v>1</v>
      </c>
      <c r="I19" s="193" t="s">
        <v>1</v>
      </c>
      <c r="J19" s="193" t="s">
        <v>1</v>
      </c>
      <c r="K19" s="193" t="s">
        <v>1</v>
      </c>
      <c r="L19" s="193" t="s">
        <v>1</v>
      </c>
      <c r="M19" s="193" t="s">
        <v>1</v>
      </c>
      <c r="N19" s="193" t="s">
        <v>1</v>
      </c>
      <c r="O19" s="193" t="s">
        <v>1</v>
      </c>
      <c r="P19" s="199" t="s">
        <v>1</v>
      </c>
      <c r="Q19" s="199" t="s">
        <v>1</v>
      </c>
    </row>
    <row r="20" spans="1:17" x14ac:dyDescent="0.2">
      <c r="A20" s="2" t="s">
        <v>39</v>
      </c>
      <c r="B20" s="196">
        <v>38</v>
      </c>
      <c r="C20" s="193">
        <v>1.83503124862909E-2</v>
      </c>
      <c r="D20" s="193">
        <v>0</v>
      </c>
      <c r="E20" s="193">
        <v>7.0442549884319305E-2</v>
      </c>
      <c r="F20" s="193">
        <v>7.26887211203575E-2</v>
      </c>
      <c r="G20" s="193">
        <v>0.142291098833084</v>
      </c>
      <c r="H20" s="193">
        <v>3.4872934222221402E-2</v>
      </c>
      <c r="I20" s="193">
        <v>0.10021118819713599</v>
      </c>
      <c r="J20" s="193">
        <v>5.3164865821600002E-2</v>
      </c>
      <c r="K20" s="193">
        <v>0</v>
      </c>
      <c r="L20" s="193">
        <v>0.21016469597816501</v>
      </c>
      <c r="M20" s="193">
        <v>0.132010743021965</v>
      </c>
      <c r="N20" s="193">
        <v>0.14628863334655801</v>
      </c>
      <c r="O20" s="193">
        <v>1.9514264538884201E-2</v>
      </c>
      <c r="P20" s="199">
        <v>952.67608642578102</v>
      </c>
      <c r="Q20" s="199">
        <v>1000</v>
      </c>
    </row>
    <row r="21" spans="1:17" x14ac:dyDescent="0.2">
      <c r="A21" s="2" t="s">
        <v>40</v>
      </c>
      <c r="B21" s="196">
        <v>55</v>
      </c>
      <c r="C21" s="193">
        <v>2.39435955882072E-2</v>
      </c>
      <c r="D21" s="193">
        <v>2.39435955882072E-2</v>
      </c>
      <c r="E21" s="193">
        <v>2.73288264870644E-2</v>
      </c>
      <c r="F21" s="193">
        <v>8.7618298828601796E-2</v>
      </c>
      <c r="G21" s="193">
        <v>0.11979308724403399</v>
      </c>
      <c r="H21" s="193">
        <v>9.4433099031448406E-2</v>
      </c>
      <c r="I21" s="193">
        <v>2.3307556286454201E-2</v>
      </c>
      <c r="J21" s="193">
        <v>7.6364606618881198E-2</v>
      </c>
      <c r="K21" s="193">
        <v>1.53327928856015E-2</v>
      </c>
      <c r="L21" s="193">
        <v>5.5471472442150102E-2</v>
      </c>
      <c r="M21" s="193">
        <v>0.189084783196449</v>
      </c>
      <c r="N21" s="193">
        <v>0.15989854931831399</v>
      </c>
      <c r="O21" s="193">
        <v>0.10347972810268399</v>
      </c>
      <c r="P21" s="199">
        <v>1085.84875488281</v>
      </c>
      <c r="Q21" s="199">
        <v>1000</v>
      </c>
    </row>
    <row r="22" spans="1:17" x14ac:dyDescent="0.2">
      <c r="A22" s="2" t="s">
        <v>41</v>
      </c>
      <c r="B22" s="196">
        <v>6</v>
      </c>
      <c r="C22" s="193" t="s">
        <v>1</v>
      </c>
      <c r="D22" s="193" t="s">
        <v>1</v>
      </c>
      <c r="E22" s="193" t="s">
        <v>1</v>
      </c>
      <c r="F22" s="193" t="s">
        <v>1</v>
      </c>
      <c r="G22" s="193" t="s">
        <v>1</v>
      </c>
      <c r="H22" s="193" t="s">
        <v>1</v>
      </c>
      <c r="I22" s="193" t="s">
        <v>1</v>
      </c>
      <c r="J22" s="193" t="s">
        <v>1</v>
      </c>
      <c r="K22" s="193" t="s">
        <v>1</v>
      </c>
      <c r="L22" s="193" t="s">
        <v>1</v>
      </c>
      <c r="M22" s="193" t="s">
        <v>1</v>
      </c>
      <c r="N22" s="193" t="s">
        <v>1</v>
      </c>
      <c r="O22" s="193" t="s">
        <v>1</v>
      </c>
      <c r="P22" s="199" t="s">
        <v>1</v>
      </c>
      <c r="Q22" s="199" t="s">
        <v>1</v>
      </c>
    </row>
    <row r="23" spans="1:17" x14ac:dyDescent="0.2">
      <c r="A23" s="2" t="s">
        <v>42</v>
      </c>
      <c r="B23" s="196">
        <v>3</v>
      </c>
      <c r="C23" s="193" t="s">
        <v>1</v>
      </c>
      <c r="D23" s="193" t="s">
        <v>1</v>
      </c>
      <c r="E23" s="193" t="s">
        <v>1</v>
      </c>
      <c r="F23" s="193" t="s">
        <v>1</v>
      </c>
      <c r="G23" s="193" t="s">
        <v>1</v>
      </c>
      <c r="H23" s="193" t="s">
        <v>1</v>
      </c>
      <c r="I23" s="193" t="s">
        <v>1</v>
      </c>
      <c r="J23" s="193" t="s">
        <v>1</v>
      </c>
      <c r="K23" s="193" t="s">
        <v>1</v>
      </c>
      <c r="L23" s="193" t="s">
        <v>1</v>
      </c>
      <c r="M23" s="193" t="s">
        <v>1</v>
      </c>
      <c r="N23" s="193" t="s">
        <v>1</v>
      </c>
      <c r="O23" s="193" t="s">
        <v>1</v>
      </c>
      <c r="P23" s="199" t="s">
        <v>1</v>
      </c>
      <c r="Q23" s="199" t="s">
        <v>1</v>
      </c>
    </row>
    <row r="24" spans="1:17" x14ac:dyDescent="0.2">
      <c r="A24" s="2" t="s">
        <v>43</v>
      </c>
      <c r="B24" s="196">
        <v>7</v>
      </c>
      <c r="C24" s="193" t="s">
        <v>1</v>
      </c>
      <c r="D24" s="193" t="s">
        <v>1</v>
      </c>
      <c r="E24" s="193" t="s">
        <v>1</v>
      </c>
      <c r="F24" s="193" t="s">
        <v>1</v>
      </c>
      <c r="G24" s="193" t="s">
        <v>1</v>
      </c>
      <c r="H24" s="193" t="s">
        <v>1</v>
      </c>
      <c r="I24" s="193" t="s">
        <v>1</v>
      </c>
      <c r="J24" s="193" t="s">
        <v>1</v>
      </c>
      <c r="K24" s="193" t="s">
        <v>1</v>
      </c>
      <c r="L24" s="193" t="s">
        <v>1</v>
      </c>
      <c r="M24" s="193" t="s">
        <v>1</v>
      </c>
      <c r="N24" s="193" t="s">
        <v>1</v>
      </c>
      <c r="O24" s="193" t="s">
        <v>1</v>
      </c>
      <c r="P24" s="199" t="s">
        <v>1</v>
      </c>
      <c r="Q24" s="199" t="s">
        <v>1</v>
      </c>
    </row>
    <row r="25" spans="1:17" x14ac:dyDescent="0.2">
      <c r="A25" s="2" t="s">
        <v>44</v>
      </c>
      <c r="B25" s="196">
        <v>15</v>
      </c>
      <c r="C25" s="193" t="s">
        <v>1</v>
      </c>
      <c r="D25" s="193" t="s">
        <v>1</v>
      </c>
      <c r="E25" s="193" t="s">
        <v>1</v>
      </c>
      <c r="F25" s="193" t="s">
        <v>1</v>
      </c>
      <c r="G25" s="193" t="s">
        <v>1</v>
      </c>
      <c r="H25" s="193" t="s">
        <v>1</v>
      </c>
      <c r="I25" s="193" t="s">
        <v>1</v>
      </c>
      <c r="J25" s="193" t="s">
        <v>1</v>
      </c>
      <c r="K25" s="193" t="s">
        <v>1</v>
      </c>
      <c r="L25" s="193" t="s">
        <v>1</v>
      </c>
      <c r="M25" s="193" t="s">
        <v>1</v>
      </c>
      <c r="N25" s="193" t="s">
        <v>1</v>
      </c>
      <c r="O25" s="193" t="s">
        <v>1</v>
      </c>
      <c r="P25" s="199" t="s">
        <v>1</v>
      </c>
      <c r="Q25" s="199" t="s">
        <v>1</v>
      </c>
    </row>
    <row r="26" spans="1:17" x14ac:dyDescent="0.2">
      <c r="A26" s="2" t="s">
        <v>45</v>
      </c>
      <c r="B26" s="196">
        <v>14</v>
      </c>
      <c r="C26" s="193" t="s">
        <v>1</v>
      </c>
      <c r="D26" s="193" t="s">
        <v>1</v>
      </c>
      <c r="E26" s="193" t="s">
        <v>1</v>
      </c>
      <c r="F26" s="193" t="s">
        <v>1</v>
      </c>
      <c r="G26" s="193" t="s">
        <v>1</v>
      </c>
      <c r="H26" s="193" t="s">
        <v>1</v>
      </c>
      <c r="I26" s="193" t="s">
        <v>1</v>
      </c>
      <c r="J26" s="193" t="s">
        <v>1</v>
      </c>
      <c r="K26" s="193" t="s">
        <v>1</v>
      </c>
      <c r="L26" s="193" t="s">
        <v>1</v>
      </c>
      <c r="M26" s="193" t="s">
        <v>1</v>
      </c>
      <c r="N26" s="193" t="s">
        <v>1</v>
      </c>
      <c r="O26" s="193" t="s">
        <v>1</v>
      </c>
      <c r="P26" s="199" t="s">
        <v>1</v>
      </c>
      <c r="Q26" s="199" t="s">
        <v>1</v>
      </c>
    </row>
    <row r="27" spans="1:17" x14ac:dyDescent="0.2">
      <c r="A27" s="2" t="s">
        <v>46</v>
      </c>
      <c r="B27" s="196">
        <v>35</v>
      </c>
      <c r="C27" s="193">
        <v>0</v>
      </c>
      <c r="D27" s="193">
        <v>0</v>
      </c>
      <c r="E27" s="193">
        <v>0.13920226693153401</v>
      </c>
      <c r="F27" s="193">
        <v>8.6978711187839494E-2</v>
      </c>
      <c r="G27" s="193">
        <v>0.127270132303238</v>
      </c>
      <c r="H27" s="193">
        <v>0.13267600536346399</v>
      </c>
      <c r="I27" s="193">
        <v>9.6731252968311296E-2</v>
      </c>
      <c r="J27" s="193">
        <v>2.42030825465918E-2</v>
      </c>
      <c r="K27" s="193">
        <v>3.1793940812349299E-2</v>
      </c>
      <c r="L27" s="193">
        <v>7.1893997490405995E-2</v>
      </c>
      <c r="M27" s="193">
        <v>0.102691069245338</v>
      </c>
      <c r="N27" s="193">
        <v>0.136186018586159</v>
      </c>
      <c r="O27" s="193">
        <v>5.0373516976833302E-2</v>
      </c>
      <c r="P27" s="199">
        <v>896.03839111328102</v>
      </c>
      <c r="Q27" s="199">
        <v>700</v>
      </c>
    </row>
    <row r="28" spans="1:17" x14ac:dyDescent="0.2">
      <c r="A28" s="2" t="s">
        <v>47</v>
      </c>
      <c r="B28" s="196">
        <v>57</v>
      </c>
      <c r="C28" s="193">
        <v>4.68138232827187E-2</v>
      </c>
      <c r="D28" s="193">
        <v>3.5429932177066803E-2</v>
      </c>
      <c r="E28" s="193">
        <v>4.68138232827187E-2</v>
      </c>
      <c r="F28" s="193">
        <v>9.3882180750369998E-2</v>
      </c>
      <c r="G28" s="193">
        <v>4.0078539401292801E-2</v>
      </c>
      <c r="H28" s="193">
        <v>0.114203669130802</v>
      </c>
      <c r="I28" s="193">
        <v>1.24876815825701E-2</v>
      </c>
      <c r="J28" s="193">
        <v>6.2250949442386599E-2</v>
      </c>
      <c r="K28" s="193">
        <v>1.7169535160064701E-2</v>
      </c>
      <c r="L28" s="193">
        <v>0.13909900188446001</v>
      </c>
      <c r="M28" s="193">
        <v>9.4778932631015805E-2</v>
      </c>
      <c r="N28" s="193">
        <v>0.20119874179363301</v>
      </c>
      <c r="O28" s="193">
        <v>9.5793187618255601E-2</v>
      </c>
      <c r="P28" s="199">
        <v>1071.47180175781</v>
      </c>
      <c r="Q28" s="199">
        <v>1000</v>
      </c>
    </row>
    <row r="29" spans="1:17" x14ac:dyDescent="0.2">
      <c r="A29" s="2" t="s">
        <v>48</v>
      </c>
      <c r="B29" s="196">
        <v>39</v>
      </c>
      <c r="C29" s="193">
        <v>0</v>
      </c>
      <c r="D29" s="193">
        <v>0</v>
      </c>
      <c r="E29" s="193">
        <v>8.1386566162109403E-2</v>
      </c>
      <c r="F29" s="193">
        <v>0.14065706729888899</v>
      </c>
      <c r="G29" s="193">
        <v>6.8833395838737502E-2</v>
      </c>
      <c r="H29" s="193">
        <v>0.10708186775445901</v>
      </c>
      <c r="I29" s="193">
        <v>0.12069889158010499</v>
      </c>
      <c r="J29" s="193">
        <v>8.7684594094753293E-2</v>
      </c>
      <c r="K29" s="193">
        <v>6.4212173223495497E-2</v>
      </c>
      <c r="L29" s="193">
        <v>8.77682790160179E-2</v>
      </c>
      <c r="M29" s="193">
        <v>0.108937792479992</v>
      </c>
      <c r="N29" s="193">
        <v>0.10797484219074199</v>
      </c>
      <c r="O29" s="193">
        <v>2.4764528498053599E-2</v>
      </c>
      <c r="P29" s="199">
        <v>873.68438720703102</v>
      </c>
      <c r="Q29" s="199">
        <v>770</v>
      </c>
    </row>
    <row r="30" spans="1:17" x14ac:dyDescent="0.2">
      <c r="A30" s="2" t="s">
        <v>49</v>
      </c>
      <c r="B30" s="196">
        <v>66</v>
      </c>
      <c r="C30" s="193">
        <v>0</v>
      </c>
      <c r="D30" s="193">
        <v>5.6310702115297297E-2</v>
      </c>
      <c r="E30" s="193">
        <v>0.15334825217723799</v>
      </c>
      <c r="F30" s="193">
        <v>0.112980678677559</v>
      </c>
      <c r="G30" s="193">
        <v>0.12712524831295</v>
      </c>
      <c r="H30" s="193">
        <v>1.21689643710852E-2</v>
      </c>
      <c r="I30" s="193">
        <v>2.4350367486476902E-2</v>
      </c>
      <c r="J30" s="193">
        <v>2.2675571963191001E-2</v>
      </c>
      <c r="K30" s="193">
        <v>1.0871630162000699E-2</v>
      </c>
      <c r="L30" s="193">
        <v>3.4043632447719602E-2</v>
      </c>
      <c r="M30" s="193">
        <v>9.9987611174583393E-2</v>
      </c>
      <c r="N30" s="193">
        <v>0.220553949475288</v>
      </c>
      <c r="O30" s="193">
        <v>0.1255833953619</v>
      </c>
      <c r="P30" s="199">
        <v>1089.78576660156</v>
      </c>
      <c r="Q30" s="199">
        <v>800</v>
      </c>
    </row>
    <row r="31" spans="1:17" x14ac:dyDescent="0.2">
      <c r="A31" s="2" t="s">
        <v>50</v>
      </c>
      <c r="B31" s="196">
        <v>46</v>
      </c>
      <c r="C31" s="193">
        <v>0</v>
      </c>
      <c r="D31" s="193">
        <v>2.79202610254288E-2</v>
      </c>
      <c r="E31" s="193">
        <v>9.3440383672714206E-2</v>
      </c>
      <c r="F31" s="193">
        <v>5.7964101433754002E-2</v>
      </c>
      <c r="G31" s="193">
        <v>6.6061802208423601E-2</v>
      </c>
      <c r="H31" s="193">
        <v>4.7430168837308898E-2</v>
      </c>
      <c r="I31" s="193">
        <v>7.1674272418022197E-2</v>
      </c>
      <c r="J31" s="193">
        <v>1.6435265541076698E-2</v>
      </c>
      <c r="K31" s="193">
        <v>0.115541316568851</v>
      </c>
      <c r="L31" s="193">
        <v>8.0613769590854603E-2</v>
      </c>
      <c r="M31" s="193">
        <v>0.175592675805092</v>
      </c>
      <c r="N31" s="193">
        <v>0.20539964735508001</v>
      </c>
      <c r="O31" s="193">
        <v>4.1926328092813499E-2</v>
      </c>
      <c r="P31" s="199">
        <v>1008.98931884766</v>
      </c>
      <c r="Q31" s="199">
        <v>1000</v>
      </c>
    </row>
    <row r="32" spans="1:17" x14ac:dyDescent="0.2">
      <c r="A32" s="2" t="s">
        <v>51</v>
      </c>
      <c r="B32" s="196">
        <v>6</v>
      </c>
      <c r="C32" s="193" t="s">
        <v>1</v>
      </c>
      <c r="D32" s="193" t="s">
        <v>1</v>
      </c>
      <c r="E32" s="193" t="s">
        <v>1</v>
      </c>
      <c r="F32" s="193" t="s">
        <v>1</v>
      </c>
      <c r="G32" s="193" t="s">
        <v>1</v>
      </c>
      <c r="H32" s="193" t="s">
        <v>1</v>
      </c>
      <c r="I32" s="193" t="s">
        <v>1</v>
      </c>
      <c r="J32" s="193" t="s">
        <v>1</v>
      </c>
      <c r="K32" s="193" t="s">
        <v>1</v>
      </c>
      <c r="L32" s="193" t="s">
        <v>1</v>
      </c>
      <c r="M32" s="193" t="s">
        <v>1</v>
      </c>
      <c r="N32" s="193" t="s">
        <v>1</v>
      </c>
      <c r="O32" s="193" t="s">
        <v>1</v>
      </c>
      <c r="P32" s="199" t="s">
        <v>1</v>
      </c>
      <c r="Q32" s="199" t="s">
        <v>1</v>
      </c>
    </row>
    <row r="33" spans="1:17" x14ac:dyDescent="0.2">
      <c r="A33" s="2" t="s">
        <v>52</v>
      </c>
      <c r="B33" s="196">
        <v>19</v>
      </c>
      <c r="C33" s="193" t="s">
        <v>1</v>
      </c>
      <c r="D33" s="193" t="s">
        <v>1</v>
      </c>
      <c r="E33" s="193" t="s">
        <v>1</v>
      </c>
      <c r="F33" s="193" t="s">
        <v>1</v>
      </c>
      <c r="G33" s="193" t="s">
        <v>1</v>
      </c>
      <c r="H33" s="193" t="s">
        <v>1</v>
      </c>
      <c r="I33" s="193" t="s">
        <v>1</v>
      </c>
      <c r="J33" s="193" t="s">
        <v>1</v>
      </c>
      <c r="K33" s="193" t="s">
        <v>1</v>
      </c>
      <c r="L33" s="193" t="s">
        <v>1</v>
      </c>
      <c r="M33" s="193" t="s">
        <v>1</v>
      </c>
      <c r="N33" s="193" t="s">
        <v>1</v>
      </c>
      <c r="O33" s="193" t="s">
        <v>1</v>
      </c>
      <c r="P33" s="199" t="s">
        <v>1</v>
      </c>
      <c r="Q33" s="199" t="s">
        <v>1</v>
      </c>
    </row>
    <row r="34" spans="1:17" x14ac:dyDescent="0.2">
      <c r="A34" s="2" t="s">
        <v>53</v>
      </c>
      <c r="B34" s="196">
        <v>44</v>
      </c>
      <c r="C34" s="193">
        <v>0</v>
      </c>
      <c r="D34" s="193">
        <v>3.7799887359142303E-2</v>
      </c>
      <c r="E34" s="193">
        <v>6.2608838081359905E-2</v>
      </c>
      <c r="F34" s="193">
        <v>7.5658775866031605E-2</v>
      </c>
      <c r="G34" s="193">
        <v>0.104667939245701</v>
      </c>
      <c r="H34" s="193">
        <v>3.5575803369283697E-2</v>
      </c>
      <c r="I34" s="193">
        <v>0.152581080794334</v>
      </c>
      <c r="J34" s="193">
        <v>6.3223190605640397E-2</v>
      </c>
      <c r="K34" s="193">
        <v>0</v>
      </c>
      <c r="L34" s="193">
        <v>6.19410797953606E-2</v>
      </c>
      <c r="M34" s="193">
        <v>0.105615764856339</v>
      </c>
      <c r="N34" s="193">
        <v>0.21633715927600899</v>
      </c>
      <c r="O34" s="193">
        <v>8.3990484476089505E-2</v>
      </c>
      <c r="P34" s="199">
        <v>1138.18090820312</v>
      </c>
      <c r="Q34" s="199">
        <v>800</v>
      </c>
    </row>
    <row r="35" spans="1:17" x14ac:dyDescent="0.2">
      <c r="A35" s="2" t="s">
        <v>54</v>
      </c>
      <c r="B35" s="196">
        <v>56</v>
      </c>
      <c r="C35" s="193">
        <v>5.1275506615638698E-2</v>
      </c>
      <c r="D35" s="193">
        <v>2.5275241583585701E-2</v>
      </c>
      <c r="E35" s="193">
        <v>0.12756919860839799</v>
      </c>
      <c r="F35" s="193">
        <v>4.9195144325494801E-2</v>
      </c>
      <c r="G35" s="193">
        <v>0.11591149866581001</v>
      </c>
      <c r="H35" s="193">
        <v>5.2132789045572302E-2</v>
      </c>
      <c r="I35" s="193">
        <v>5.3855869919061702E-2</v>
      </c>
      <c r="J35" s="193">
        <v>5.6105617433786399E-2</v>
      </c>
      <c r="K35" s="193">
        <v>0</v>
      </c>
      <c r="L35" s="193">
        <v>0.123023681342602</v>
      </c>
      <c r="M35" s="193">
        <v>5.82145117223263E-2</v>
      </c>
      <c r="N35" s="193">
        <v>0.147116988897324</v>
      </c>
      <c r="O35" s="193">
        <v>0.140323951840401</v>
      </c>
      <c r="P35" s="199">
        <v>1058.87524414062</v>
      </c>
      <c r="Q35" s="199">
        <v>876</v>
      </c>
    </row>
    <row r="36" spans="1:17" x14ac:dyDescent="0.2">
      <c r="A36" s="2" t="s">
        <v>55</v>
      </c>
      <c r="B36" s="196">
        <v>37</v>
      </c>
      <c r="C36" s="193">
        <v>2.2714897990226701E-2</v>
      </c>
      <c r="D36" s="193">
        <v>0</v>
      </c>
      <c r="E36" s="193">
        <v>0.169461384415627</v>
      </c>
      <c r="F36" s="193">
        <v>8.8925100862979903E-2</v>
      </c>
      <c r="G36" s="193">
        <v>8.9843712747097002E-2</v>
      </c>
      <c r="H36" s="193">
        <v>0</v>
      </c>
      <c r="I36" s="193">
        <v>0.145053550601006</v>
      </c>
      <c r="J36" s="193">
        <v>5.6336749345064198E-2</v>
      </c>
      <c r="K36" s="193">
        <v>0</v>
      </c>
      <c r="L36" s="193">
        <v>0.102024734020233</v>
      </c>
      <c r="M36" s="193">
        <v>0.12454941868782</v>
      </c>
      <c r="N36" s="193">
        <v>0.13181035220623</v>
      </c>
      <c r="O36" s="193">
        <v>6.9280095398426098E-2</v>
      </c>
      <c r="P36" s="199">
        <v>951.24554443359398</v>
      </c>
      <c r="Q36" s="199">
        <v>700</v>
      </c>
    </row>
    <row r="37" spans="1:17" x14ac:dyDescent="0.2">
      <c r="A37" s="2" t="s">
        <v>56</v>
      </c>
      <c r="B37" s="196">
        <v>40</v>
      </c>
      <c r="C37" s="193">
        <v>0</v>
      </c>
      <c r="D37" s="193">
        <v>1.55564695596695E-2</v>
      </c>
      <c r="E37" s="193">
        <v>3.16596664488316E-2</v>
      </c>
      <c r="F37" s="193">
        <v>8.2115471363067599E-2</v>
      </c>
      <c r="G37" s="193">
        <v>0.115817792713642</v>
      </c>
      <c r="H37" s="193">
        <v>4.7762863337993601E-2</v>
      </c>
      <c r="I37" s="193">
        <v>3.8116592913866001E-2</v>
      </c>
      <c r="J37" s="193">
        <v>5.0116978585720097E-2</v>
      </c>
      <c r="K37" s="193">
        <v>0</v>
      </c>
      <c r="L37" s="193">
        <v>0.13697031140327501</v>
      </c>
      <c r="M37" s="193">
        <v>7.4480198323726696E-2</v>
      </c>
      <c r="N37" s="193">
        <v>0.23581027984619099</v>
      </c>
      <c r="O37" s="193">
        <v>0.171593382954597</v>
      </c>
      <c r="P37" s="199">
        <v>1237.62585449219</v>
      </c>
      <c r="Q37" s="199">
        <v>1000</v>
      </c>
    </row>
    <row r="38" spans="1:17" x14ac:dyDescent="0.2">
      <c r="A38" s="2" t="s">
        <v>57</v>
      </c>
      <c r="B38" s="196">
        <v>14</v>
      </c>
      <c r="C38" s="193" t="s">
        <v>1</v>
      </c>
      <c r="D38" s="193" t="s">
        <v>1</v>
      </c>
      <c r="E38" s="193" t="s">
        <v>1</v>
      </c>
      <c r="F38" s="193" t="s">
        <v>1</v>
      </c>
      <c r="G38" s="193" t="s">
        <v>1</v>
      </c>
      <c r="H38" s="193" t="s">
        <v>1</v>
      </c>
      <c r="I38" s="193" t="s">
        <v>1</v>
      </c>
      <c r="J38" s="193" t="s">
        <v>1</v>
      </c>
      <c r="K38" s="193" t="s">
        <v>1</v>
      </c>
      <c r="L38" s="193" t="s">
        <v>1</v>
      </c>
      <c r="M38" s="193" t="s">
        <v>1</v>
      </c>
      <c r="N38" s="193" t="s">
        <v>1</v>
      </c>
      <c r="O38" s="193" t="s">
        <v>1</v>
      </c>
      <c r="P38" s="199" t="s">
        <v>1</v>
      </c>
      <c r="Q38" s="199" t="s">
        <v>1</v>
      </c>
    </row>
    <row r="39" spans="1:17" x14ac:dyDescent="0.2">
      <c r="A39" s="2" t="s">
        <v>58</v>
      </c>
      <c r="B39" s="196">
        <v>16</v>
      </c>
      <c r="C39" s="193" t="s">
        <v>1</v>
      </c>
      <c r="D39" s="193" t="s">
        <v>1</v>
      </c>
      <c r="E39" s="193" t="s">
        <v>1</v>
      </c>
      <c r="F39" s="193" t="s">
        <v>1</v>
      </c>
      <c r="G39" s="193" t="s">
        <v>1</v>
      </c>
      <c r="H39" s="193" t="s">
        <v>1</v>
      </c>
      <c r="I39" s="193" t="s">
        <v>1</v>
      </c>
      <c r="J39" s="193" t="s">
        <v>1</v>
      </c>
      <c r="K39" s="193" t="s">
        <v>1</v>
      </c>
      <c r="L39" s="193" t="s">
        <v>1</v>
      </c>
      <c r="M39" s="193" t="s">
        <v>1</v>
      </c>
      <c r="N39" s="193" t="s">
        <v>1</v>
      </c>
      <c r="O39" s="193" t="s">
        <v>1</v>
      </c>
      <c r="P39" s="199" t="s">
        <v>1</v>
      </c>
      <c r="Q39" s="199" t="s">
        <v>1</v>
      </c>
    </row>
    <row r="40" spans="1:17" x14ac:dyDescent="0.2">
      <c r="A40" s="2" t="s">
        <v>59</v>
      </c>
      <c r="B40" s="196">
        <v>28</v>
      </c>
      <c r="C40" s="193" t="s">
        <v>1</v>
      </c>
      <c r="D40" s="193" t="s">
        <v>1</v>
      </c>
      <c r="E40" s="193" t="s">
        <v>1</v>
      </c>
      <c r="F40" s="193" t="s">
        <v>1</v>
      </c>
      <c r="G40" s="193" t="s">
        <v>1</v>
      </c>
      <c r="H40" s="193" t="s">
        <v>1</v>
      </c>
      <c r="I40" s="193" t="s">
        <v>1</v>
      </c>
      <c r="J40" s="193" t="s">
        <v>1</v>
      </c>
      <c r="K40" s="193" t="s">
        <v>1</v>
      </c>
      <c r="L40" s="193" t="s">
        <v>1</v>
      </c>
      <c r="M40" s="193" t="s">
        <v>1</v>
      </c>
      <c r="N40" s="193" t="s">
        <v>1</v>
      </c>
      <c r="O40" s="193" t="s">
        <v>1</v>
      </c>
      <c r="P40" s="199" t="s">
        <v>1</v>
      </c>
      <c r="Q40" s="199" t="s">
        <v>1</v>
      </c>
    </row>
    <row r="41" spans="1:17" x14ac:dyDescent="0.2">
      <c r="A41" s="2" t="s">
        <v>60</v>
      </c>
      <c r="B41" s="196">
        <v>8</v>
      </c>
      <c r="C41" s="193" t="s">
        <v>1</v>
      </c>
      <c r="D41" s="193" t="s">
        <v>1</v>
      </c>
      <c r="E41" s="193" t="s">
        <v>1</v>
      </c>
      <c r="F41" s="193" t="s">
        <v>1</v>
      </c>
      <c r="G41" s="193" t="s">
        <v>1</v>
      </c>
      <c r="H41" s="193" t="s">
        <v>1</v>
      </c>
      <c r="I41" s="193" t="s">
        <v>1</v>
      </c>
      <c r="J41" s="193" t="s">
        <v>1</v>
      </c>
      <c r="K41" s="193" t="s">
        <v>1</v>
      </c>
      <c r="L41" s="193" t="s">
        <v>1</v>
      </c>
      <c r="M41" s="193" t="s">
        <v>1</v>
      </c>
      <c r="N41" s="193" t="s">
        <v>1</v>
      </c>
      <c r="O41" s="193" t="s">
        <v>1</v>
      </c>
      <c r="P41" s="199" t="s">
        <v>1</v>
      </c>
      <c r="Q41" s="199" t="s">
        <v>1</v>
      </c>
    </row>
    <row r="42" spans="1:17" x14ac:dyDescent="0.2">
      <c r="A42" s="2" t="s">
        <v>61</v>
      </c>
      <c r="B42" s="196">
        <v>32</v>
      </c>
      <c r="C42" s="193">
        <v>2.1910872310399999E-2</v>
      </c>
      <c r="D42" s="193">
        <v>6.5140135586261694E-2</v>
      </c>
      <c r="E42" s="193">
        <v>6.8464279174804701E-2</v>
      </c>
      <c r="F42" s="193">
        <v>6.5140135586261694E-2</v>
      </c>
      <c r="G42" s="193">
        <v>0.13447731733322099</v>
      </c>
      <c r="H42" s="193">
        <v>0.104445494711399</v>
      </c>
      <c r="I42" s="193">
        <v>7.2551593184471103E-2</v>
      </c>
      <c r="J42" s="193">
        <v>0</v>
      </c>
      <c r="K42" s="193">
        <v>6.5140135586261694E-2</v>
      </c>
      <c r="L42" s="193">
        <v>7.0855982601642595E-2</v>
      </c>
      <c r="M42" s="193">
        <v>0.13754460215568501</v>
      </c>
      <c r="N42" s="193">
        <v>9.8387733101844801E-2</v>
      </c>
      <c r="O42" s="193">
        <v>9.5941707491874695E-2</v>
      </c>
      <c r="P42" s="199">
        <v>949.22998046875</v>
      </c>
      <c r="Q42" s="199">
        <v>700</v>
      </c>
    </row>
    <row r="43" spans="1:17" x14ac:dyDescent="0.2">
      <c r="A43" s="2" t="s">
        <v>62</v>
      </c>
      <c r="B43" s="196">
        <v>22</v>
      </c>
      <c r="C43" s="193" t="s">
        <v>1</v>
      </c>
      <c r="D43" s="193" t="s">
        <v>1</v>
      </c>
      <c r="E43" s="193" t="s">
        <v>1</v>
      </c>
      <c r="F43" s="193" t="s">
        <v>1</v>
      </c>
      <c r="G43" s="193" t="s">
        <v>1</v>
      </c>
      <c r="H43" s="193" t="s">
        <v>1</v>
      </c>
      <c r="I43" s="193" t="s">
        <v>1</v>
      </c>
      <c r="J43" s="193" t="s">
        <v>1</v>
      </c>
      <c r="K43" s="193" t="s">
        <v>1</v>
      </c>
      <c r="L43" s="193" t="s">
        <v>1</v>
      </c>
      <c r="M43" s="193" t="s">
        <v>1</v>
      </c>
      <c r="N43" s="193" t="s">
        <v>1</v>
      </c>
      <c r="O43" s="193" t="s">
        <v>1</v>
      </c>
      <c r="P43" s="199" t="s">
        <v>1</v>
      </c>
      <c r="Q43" s="199" t="s">
        <v>1</v>
      </c>
    </row>
    <row r="44" spans="1:17" x14ac:dyDescent="0.2">
      <c r="A44" s="2" t="s">
        <v>63</v>
      </c>
      <c r="B44" s="196">
        <v>14</v>
      </c>
      <c r="C44" s="193" t="s">
        <v>1</v>
      </c>
      <c r="D44" s="193" t="s">
        <v>1</v>
      </c>
      <c r="E44" s="193" t="s">
        <v>1</v>
      </c>
      <c r="F44" s="193" t="s">
        <v>1</v>
      </c>
      <c r="G44" s="193" t="s">
        <v>1</v>
      </c>
      <c r="H44" s="193" t="s">
        <v>1</v>
      </c>
      <c r="I44" s="193" t="s">
        <v>1</v>
      </c>
      <c r="J44" s="193" t="s">
        <v>1</v>
      </c>
      <c r="K44" s="193" t="s">
        <v>1</v>
      </c>
      <c r="L44" s="193" t="s">
        <v>1</v>
      </c>
      <c r="M44" s="193" t="s">
        <v>1</v>
      </c>
      <c r="N44" s="193" t="s">
        <v>1</v>
      </c>
      <c r="O44" s="193" t="s">
        <v>1</v>
      </c>
      <c r="P44" s="199" t="s">
        <v>1</v>
      </c>
      <c r="Q44" s="199" t="s">
        <v>1</v>
      </c>
    </row>
    <row r="45" spans="1:17" x14ac:dyDescent="0.2">
      <c r="A45" s="2" t="s">
        <v>64</v>
      </c>
      <c r="B45" s="196">
        <v>6</v>
      </c>
      <c r="C45" s="193" t="s">
        <v>1</v>
      </c>
      <c r="D45" s="193" t="s">
        <v>1</v>
      </c>
      <c r="E45" s="193" t="s">
        <v>1</v>
      </c>
      <c r="F45" s="193" t="s">
        <v>1</v>
      </c>
      <c r="G45" s="193" t="s">
        <v>1</v>
      </c>
      <c r="H45" s="193" t="s">
        <v>1</v>
      </c>
      <c r="I45" s="193" t="s">
        <v>1</v>
      </c>
      <c r="J45" s="193" t="s">
        <v>1</v>
      </c>
      <c r="K45" s="193" t="s">
        <v>1</v>
      </c>
      <c r="L45" s="193" t="s">
        <v>1</v>
      </c>
      <c r="M45" s="193" t="s">
        <v>1</v>
      </c>
      <c r="N45" s="193" t="s">
        <v>1</v>
      </c>
      <c r="O45" s="193" t="s">
        <v>1</v>
      </c>
      <c r="P45" s="199" t="s">
        <v>1</v>
      </c>
      <c r="Q45" s="199" t="s">
        <v>1</v>
      </c>
    </row>
    <row r="46" spans="1:17" x14ac:dyDescent="0.2">
      <c r="A46" s="2" t="s">
        <v>65</v>
      </c>
      <c r="B46" s="196">
        <v>29</v>
      </c>
      <c r="C46" s="193" t="s">
        <v>1</v>
      </c>
      <c r="D46" s="193" t="s">
        <v>1</v>
      </c>
      <c r="E46" s="193" t="s">
        <v>1</v>
      </c>
      <c r="F46" s="193" t="s">
        <v>1</v>
      </c>
      <c r="G46" s="193" t="s">
        <v>1</v>
      </c>
      <c r="H46" s="193" t="s">
        <v>1</v>
      </c>
      <c r="I46" s="193" t="s">
        <v>1</v>
      </c>
      <c r="J46" s="193" t="s">
        <v>1</v>
      </c>
      <c r="K46" s="193" t="s">
        <v>1</v>
      </c>
      <c r="L46" s="193" t="s">
        <v>1</v>
      </c>
      <c r="M46" s="193" t="s">
        <v>1</v>
      </c>
      <c r="N46" s="193" t="s">
        <v>1</v>
      </c>
      <c r="O46" s="193" t="s">
        <v>1</v>
      </c>
      <c r="P46" s="199" t="s">
        <v>1</v>
      </c>
      <c r="Q46" s="199" t="s">
        <v>1</v>
      </c>
    </row>
    <row r="47" spans="1:17" x14ac:dyDescent="0.2">
      <c r="A47" s="2" t="s">
        <v>66</v>
      </c>
      <c r="B47" s="196">
        <v>67</v>
      </c>
      <c r="C47" s="193">
        <v>0</v>
      </c>
      <c r="D47" s="193">
        <v>7.0833802223205594E-2</v>
      </c>
      <c r="E47" s="193">
        <v>8.0014884471893297E-2</v>
      </c>
      <c r="F47" s="193">
        <v>9.8512493073940305E-2</v>
      </c>
      <c r="G47" s="193">
        <v>8.2179948687553406E-2</v>
      </c>
      <c r="H47" s="193">
        <v>5.7711254805326503E-2</v>
      </c>
      <c r="I47" s="193">
        <v>2.9730103909969299E-2</v>
      </c>
      <c r="J47" s="193">
        <v>1.1851978488266499E-2</v>
      </c>
      <c r="K47" s="193">
        <v>2.21276041120291E-2</v>
      </c>
      <c r="L47" s="193">
        <v>0.186770334839821</v>
      </c>
      <c r="M47" s="193">
        <v>0.10722476243972801</v>
      </c>
      <c r="N47" s="193">
        <v>0.16357046365737901</v>
      </c>
      <c r="O47" s="193">
        <v>8.9472368359565693E-2</v>
      </c>
      <c r="P47" s="199">
        <v>1024.87072753906</v>
      </c>
      <c r="Q47" s="199">
        <v>1000</v>
      </c>
    </row>
    <row r="48" spans="1:17" x14ac:dyDescent="0.2">
      <c r="A48" s="2" t="s">
        <v>67</v>
      </c>
      <c r="B48" s="196">
        <v>66</v>
      </c>
      <c r="C48" s="193">
        <v>3.92243750393391E-2</v>
      </c>
      <c r="D48" s="193">
        <v>1.5104215592145901E-2</v>
      </c>
      <c r="E48" s="193">
        <v>5.2143167704343803E-2</v>
      </c>
      <c r="F48" s="193">
        <v>0.137766852974892</v>
      </c>
      <c r="G48" s="193">
        <v>0.13696563243866</v>
      </c>
      <c r="H48" s="193">
        <v>6.2273532152175903E-2</v>
      </c>
      <c r="I48" s="193">
        <v>0</v>
      </c>
      <c r="J48" s="193">
        <v>0</v>
      </c>
      <c r="K48" s="193">
        <v>3.3528570085763897E-2</v>
      </c>
      <c r="L48" s="193">
        <v>0.106879837810993</v>
      </c>
      <c r="M48" s="193">
        <v>0.120853707194328</v>
      </c>
      <c r="N48" s="193">
        <v>0.117560312151909</v>
      </c>
      <c r="O48" s="193">
        <v>0.17769980430603</v>
      </c>
      <c r="P48" s="199">
        <v>1267.90234375</v>
      </c>
      <c r="Q48" s="199">
        <v>1000</v>
      </c>
    </row>
    <row r="49" spans="1:17" x14ac:dyDescent="0.2">
      <c r="A49" s="2" t="s">
        <v>68</v>
      </c>
      <c r="B49" s="196">
        <v>36</v>
      </c>
      <c r="C49" s="193">
        <v>3.8747463375329999E-2</v>
      </c>
      <c r="D49" s="193">
        <v>2.08776351064444E-2</v>
      </c>
      <c r="E49" s="193">
        <v>0.136516213417053</v>
      </c>
      <c r="F49" s="193">
        <v>2.08776351064444E-2</v>
      </c>
      <c r="G49" s="193">
        <v>4.2874671518802601E-2</v>
      </c>
      <c r="H49" s="193">
        <v>8.2464084029197707E-2</v>
      </c>
      <c r="I49" s="193">
        <v>4.94082011282444E-2</v>
      </c>
      <c r="J49" s="193">
        <v>2.1437335759401301E-2</v>
      </c>
      <c r="K49" s="193">
        <v>4.0495876222848899E-2</v>
      </c>
      <c r="L49" s="193">
        <v>0.122921623289585</v>
      </c>
      <c r="M49" s="193">
        <v>0.122537799179554</v>
      </c>
      <c r="N49" s="193">
        <v>0.229771018028259</v>
      </c>
      <c r="O49" s="193">
        <v>7.1070447564125103E-2</v>
      </c>
      <c r="P49" s="199">
        <v>1169.08508300781</v>
      </c>
      <c r="Q49" s="199">
        <v>1100</v>
      </c>
    </row>
    <row r="50" spans="1:17" x14ac:dyDescent="0.2">
      <c r="A50" s="2" t="s">
        <v>69</v>
      </c>
      <c r="B50" s="196">
        <v>2</v>
      </c>
      <c r="C50" s="193" t="s">
        <v>1</v>
      </c>
      <c r="D50" s="193" t="s">
        <v>1</v>
      </c>
      <c r="E50" s="193" t="s">
        <v>1</v>
      </c>
      <c r="F50" s="193" t="s">
        <v>1</v>
      </c>
      <c r="G50" s="193" t="s">
        <v>1</v>
      </c>
      <c r="H50" s="193" t="s">
        <v>1</v>
      </c>
      <c r="I50" s="193" t="s">
        <v>1</v>
      </c>
      <c r="J50" s="193" t="s">
        <v>1</v>
      </c>
      <c r="K50" s="193" t="s">
        <v>1</v>
      </c>
      <c r="L50" s="193" t="s">
        <v>1</v>
      </c>
      <c r="M50" s="193" t="s">
        <v>1</v>
      </c>
      <c r="N50" s="193" t="s">
        <v>1</v>
      </c>
      <c r="O50" s="193" t="s">
        <v>1</v>
      </c>
      <c r="P50" s="199" t="s">
        <v>1</v>
      </c>
      <c r="Q50" s="199" t="s">
        <v>1</v>
      </c>
    </row>
    <row r="51" spans="1:17" x14ac:dyDescent="0.2">
      <c r="A51" s="2" t="s">
        <v>70</v>
      </c>
      <c r="B51" s="196">
        <v>8</v>
      </c>
      <c r="C51" s="193" t="s">
        <v>1</v>
      </c>
      <c r="D51" s="193" t="s">
        <v>1</v>
      </c>
      <c r="E51" s="193" t="s">
        <v>1</v>
      </c>
      <c r="F51" s="193" t="s">
        <v>1</v>
      </c>
      <c r="G51" s="193" t="s">
        <v>1</v>
      </c>
      <c r="H51" s="193" t="s">
        <v>1</v>
      </c>
      <c r="I51" s="193" t="s">
        <v>1</v>
      </c>
      <c r="J51" s="193" t="s">
        <v>1</v>
      </c>
      <c r="K51" s="193" t="s">
        <v>1</v>
      </c>
      <c r="L51" s="193" t="s">
        <v>1</v>
      </c>
      <c r="M51" s="193" t="s">
        <v>1</v>
      </c>
      <c r="N51" s="193" t="s">
        <v>1</v>
      </c>
      <c r="O51" s="193" t="s">
        <v>1</v>
      </c>
      <c r="P51" s="199" t="s">
        <v>1</v>
      </c>
      <c r="Q51" s="199" t="s">
        <v>1</v>
      </c>
    </row>
    <row r="52" spans="1:17" x14ac:dyDescent="0.2">
      <c r="A52" s="2" t="s">
        <v>71</v>
      </c>
      <c r="B52" s="196">
        <v>47</v>
      </c>
      <c r="C52" s="193">
        <v>0</v>
      </c>
      <c r="D52" s="193">
        <v>0.108515985310078</v>
      </c>
      <c r="E52" s="193">
        <v>9.1212712228298201E-2</v>
      </c>
      <c r="F52" s="193">
        <v>0.10130076110363</v>
      </c>
      <c r="G52" s="193">
        <v>8.7107330560684204E-2</v>
      </c>
      <c r="H52" s="193">
        <v>0.102028287947178</v>
      </c>
      <c r="I52" s="193">
        <v>0</v>
      </c>
      <c r="J52" s="193">
        <v>8.0361180007457705E-2</v>
      </c>
      <c r="K52" s="193">
        <v>3.00107151269913E-2</v>
      </c>
      <c r="L52" s="193">
        <v>7.3775976896285997E-2</v>
      </c>
      <c r="M52" s="193">
        <v>0.13603165745735199</v>
      </c>
      <c r="N52" s="193">
        <v>3.99829559028149E-2</v>
      </c>
      <c r="O52" s="193">
        <v>0.14967243373394001</v>
      </c>
      <c r="P52" s="199">
        <v>935.91314697265602</v>
      </c>
      <c r="Q52" s="199">
        <v>800</v>
      </c>
    </row>
    <row r="53" spans="1:17" x14ac:dyDescent="0.2">
      <c r="A53" s="2" t="s">
        <v>72</v>
      </c>
      <c r="B53" s="196">
        <v>20</v>
      </c>
      <c r="C53" s="193" t="s">
        <v>1</v>
      </c>
      <c r="D53" s="193" t="s">
        <v>1</v>
      </c>
      <c r="E53" s="193" t="s">
        <v>1</v>
      </c>
      <c r="F53" s="193" t="s">
        <v>1</v>
      </c>
      <c r="G53" s="193" t="s">
        <v>1</v>
      </c>
      <c r="H53" s="193" t="s">
        <v>1</v>
      </c>
      <c r="I53" s="193" t="s">
        <v>1</v>
      </c>
      <c r="J53" s="193" t="s">
        <v>1</v>
      </c>
      <c r="K53" s="193" t="s">
        <v>1</v>
      </c>
      <c r="L53" s="193" t="s">
        <v>1</v>
      </c>
      <c r="M53" s="193" t="s">
        <v>1</v>
      </c>
      <c r="N53" s="193" t="s">
        <v>1</v>
      </c>
      <c r="O53" s="193" t="s">
        <v>1</v>
      </c>
      <c r="P53" s="199" t="s">
        <v>1</v>
      </c>
      <c r="Q53" s="199" t="s">
        <v>1</v>
      </c>
    </row>
    <row r="54" spans="1:17" x14ac:dyDescent="0.2">
      <c r="A54" s="2" t="s">
        <v>73</v>
      </c>
      <c r="B54" s="196">
        <v>0</v>
      </c>
      <c r="C54" s="193" t="s">
        <v>1</v>
      </c>
      <c r="D54" s="193" t="s">
        <v>1</v>
      </c>
      <c r="E54" s="193" t="s">
        <v>1</v>
      </c>
      <c r="F54" s="193" t="s">
        <v>1</v>
      </c>
      <c r="G54" s="193" t="s">
        <v>1</v>
      </c>
      <c r="H54" s="193" t="s">
        <v>1</v>
      </c>
      <c r="I54" s="193" t="s">
        <v>1</v>
      </c>
      <c r="J54" s="193" t="s">
        <v>1</v>
      </c>
      <c r="K54" s="193" t="s">
        <v>1</v>
      </c>
      <c r="L54" s="193" t="s">
        <v>1</v>
      </c>
      <c r="M54" s="193" t="s">
        <v>1</v>
      </c>
      <c r="N54" s="193" t="s">
        <v>1</v>
      </c>
      <c r="O54" s="193" t="s">
        <v>1</v>
      </c>
      <c r="P54" s="199" t="s">
        <v>1</v>
      </c>
      <c r="Q54" s="199" t="s">
        <v>1</v>
      </c>
    </row>
    <row r="55" spans="1:17" x14ac:dyDescent="0.2">
      <c r="A55" s="2" t="s">
        <v>74</v>
      </c>
      <c r="B55" s="196">
        <v>49</v>
      </c>
      <c r="C55" s="193">
        <v>1.40951508656144E-2</v>
      </c>
      <c r="D55" s="193">
        <v>1.513896510005E-2</v>
      </c>
      <c r="E55" s="193">
        <v>9.93604585528374E-2</v>
      </c>
      <c r="F55" s="193">
        <v>0.19470439851283999</v>
      </c>
      <c r="G55" s="193">
        <v>0.18724916875362399</v>
      </c>
      <c r="H55" s="193">
        <v>0.107594512403011</v>
      </c>
      <c r="I55" s="193">
        <v>2.56446171551943E-2</v>
      </c>
      <c r="J55" s="193">
        <v>2.9055360704660398E-2</v>
      </c>
      <c r="K55" s="193">
        <v>1.513896510005E-2</v>
      </c>
      <c r="L55" s="193">
        <v>5.7550162076950101E-2</v>
      </c>
      <c r="M55" s="193">
        <v>6.8858422338962597E-2</v>
      </c>
      <c r="N55" s="193">
        <v>0.10068736225366599</v>
      </c>
      <c r="O55" s="193">
        <v>8.4922462701797499E-2</v>
      </c>
      <c r="P55" s="199">
        <v>862.38720703125</v>
      </c>
      <c r="Q55" s="199">
        <v>550</v>
      </c>
    </row>
    <row r="56" spans="1:17" x14ac:dyDescent="0.2">
      <c r="A56" s="2" t="s">
        <v>75</v>
      </c>
      <c r="B56" s="196">
        <v>12</v>
      </c>
      <c r="C56" s="193" t="s">
        <v>1</v>
      </c>
      <c r="D56" s="193" t="s">
        <v>1</v>
      </c>
      <c r="E56" s="193" t="s">
        <v>1</v>
      </c>
      <c r="F56" s="193" t="s">
        <v>1</v>
      </c>
      <c r="G56" s="193" t="s">
        <v>1</v>
      </c>
      <c r="H56" s="193" t="s">
        <v>1</v>
      </c>
      <c r="I56" s="193" t="s">
        <v>1</v>
      </c>
      <c r="J56" s="193" t="s">
        <v>1</v>
      </c>
      <c r="K56" s="193" t="s">
        <v>1</v>
      </c>
      <c r="L56" s="193" t="s">
        <v>1</v>
      </c>
      <c r="M56" s="193" t="s">
        <v>1</v>
      </c>
      <c r="N56" s="193" t="s">
        <v>1</v>
      </c>
      <c r="O56" s="193" t="s">
        <v>1</v>
      </c>
      <c r="P56" s="199" t="s">
        <v>1</v>
      </c>
      <c r="Q56" s="199" t="s">
        <v>1</v>
      </c>
    </row>
    <row r="57" spans="1:17" x14ac:dyDescent="0.2">
      <c r="A57" s="2" t="s">
        <v>76</v>
      </c>
      <c r="B57" s="196">
        <v>11</v>
      </c>
      <c r="C57" s="193" t="s">
        <v>1</v>
      </c>
      <c r="D57" s="193" t="s">
        <v>1</v>
      </c>
      <c r="E57" s="193" t="s">
        <v>1</v>
      </c>
      <c r="F57" s="193" t="s">
        <v>1</v>
      </c>
      <c r="G57" s="193" t="s">
        <v>1</v>
      </c>
      <c r="H57" s="193" t="s">
        <v>1</v>
      </c>
      <c r="I57" s="193" t="s">
        <v>1</v>
      </c>
      <c r="J57" s="193" t="s">
        <v>1</v>
      </c>
      <c r="K57" s="193" t="s">
        <v>1</v>
      </c>
      <c r="L57" s="193" t="s">
        <v>1</v>
      </c>
      <c r="M57" s="193" t="s">
        <v>1</v>
      </c>
      <c r="N57" s="193" t="s">
        <v>1</v>
      </c>
      <c r="O57" s="193" t="s">
        <v>1</v>
      </c>
      <c r="P57" s="199" t="s">
        <v>1</v>
      </c>
      <c r="Q57" s="199" t="s">
        <v>1</v>
      </c>
    </row>
    <row r="58" spans="1:17" x14ac:dyDescent="0.2">
      <c r="A58" s="2" t="s">
        <v>77</v>
      </c>
      <c r="B58" s="196">
        <v>11</v>
      </c>
      <c r="C58" s="193" t="s">
        <v>1</v>
      </c>
      <c r="D58" s="193" t="s">
        <v>1</v>
      </c>
      <c r="E58" s="193" t="s">
        <v>1</v>
      </c>
      <c r="F58" s="193" t="s">
        <v>1</v>
      </c>
      <c r="G58" s="193" t="s">
        <v>1</v>
      </c>
      <c r="H58" s="193" t="s">
        <v>1</v>
      </c>
      <c r="I58" s="193" t="s">
        <v>1</v>
      </c>
      <c r="J58" s="193" t="s">
        <v>1</v>
      </c>
      <c r="K58" s="193" t="s">
        <v>1</v>
      </c>
      <c r="L58" s="193" t="s">
        <v>1</v>
      </c>
      <c r="M58" s="193" t="s">
        <v>1</v>
      </c>
      <c r="N58" s="193" t="s">
        <v>1</v>
      </c>
      <c r="O58" s="193" t="s">
        <v>1</v>
      </c>
      <c r="P58" s="199" t="s">
        <v>1</v>
      </c>
      <c r="Q58" s="199" t="s">
        <v>1</v>
      </c>
    </row>
    <row r="59" spans="1:17" x14ac:dyDescent="0.2">
      <c r="A59" s="2" t="s">
        <v>78</v>
      </c>
      <c r="B59" s="196">
        <v>19</v>
      </c>
      <c r="C59" s="193" t="s">
        <v>1</v>
      </c>
      <c r="D59" s="193" t="s">
        <v>1</v>
      </c>
      <c r="E59" s="193" t="s">
        <v>1</v>
      </c>
      <c r="F59" s="193" t="s">
        <v>1</v>
      </c>
      <c r="G59" s="193" t="s">
        <v>1</v>
      </c>
      <c r="H59" s="193" t="s">
        <v>1</v>
      </c>
      <c r="I59" s="193" t="s">
        <v>1</v>
      </c>
      <c r="J59" s="193" t="s">
        <v>1</v>
      </c>
      <c r="K59" s="193" t="s">
        <v>1</v>
      </c>
      <c r="L59" s="193" t="s">
        <v>1</v>
      </c>
      <c r="M59" s="193" t="s">
        <v>1</v>
      </c>
      <c r="N59" s="193" t="s">
        <v>1</v>
      </c>
      <c r="O59" s="193" t="s">
        <v>1</v>
      </c>
      <c r="P59" s="199" t="s">
        <v>1</v>
      </c>
      <c r="Q59" s="199" t="s">
        <v>1</v>
      </c>
    </row>
    <row r="60" spans="1:17" x14ac:dyDescent="0.2">
      <c r="A60" s="2" t="s">
        <v>79</v>
      </c>
      <c r="B60" s="196">
        <v>39</v>
      </c>
      <c r="C60" s="193">
        <v>0</v>
      </c>
      <c r="D60" s="193">
        <v>0.13314652442932101</v>
      </c>
      <c r="E60" s="193">
        <v>0.106449849903584</v>
      </c>
      <c r="F60" s="193">
        <v>0.170538514852524</v>
      </c>
      <c r="G60" s="193">
        <v>0.16574223339557601</v>
      </c>
      <c r="H60" s="193">
        <v>6.5056048333644895E-2</v>
      </c>
      <c r="I60" s="193">
        <v>9.2273555696010603E-2</v>
      </c>
      <c r="J60" s="193">
        <v>2.7502940967678999E-2</v>
      </c>
      <c r="K60" s="193">
        <v>0</v>
      </c>
      <c r="L60" s="193">
        <v>4.1203148663043997E-2</v>
      </c>
      <c r="M60" s="193">
        <v>3.3716395497322103E-2</v>
      </c>
      <c r="N60" s="193">
        <v>2.0364716649055498E-2</v>
      </c>
      <c r="O60" s="193">
        <v>0.14400608837604501</v>
      </c>
      <c r="P60" s="199">
        <v>871.70031738281205</v>
      </c>
      <c r="Q60" s="199">
        <v>500</v>
      </c>
    </row>
    <row r="61" spans="1:17" x14ac:dyDescent="0.2">
      <c r="A61" s="2" t="s">
        <v>80</v>
      </c>
      <c r="B61" s="196">
        <v>52</v>
      </c>
      <c r="C61" s="193">
        <v>1.6065819188952401E-2</v>
      </c>
      <c r="D61" s="193">
        <v>4.1703168302774402E-2</v>
      </c>
      <c r="E61" s="193">
        <v>0.11109035462141</v>
      </c>
      <c r="F61" s="193">
        <v>9.7223147749900804E-2</v>
      </c>
      <c r="G61" s="193">
        <v>4.8425268381834002E-2</v>
      </c>
      <c r="H61" s="193">
        <v>9.1866150498390198E-2</v>
      </c>
      <c r="I61" s="193">
        <v>7.6977513730525998E-2</v>
      </c>
      <c r="J61" s="193">
        <v>9.2389442026615101E-2</v>
      </c>
      <c r="K61" s="193">
        <v>3.0467011034488699E-2</v>
      </c>
      <c r="L61" s="193">
        <v>8.3163380622863797E-2</v>
      </c>
      <c r="M61" s="193">
        <v>0.105604641139507</v>
      </c>
      <c r="N61" s="193">
        <v>0.12527494132518799</v>
      </c>
      <c r="O61" s="193">
        <v>7.9749159514903994E-2</v>
      </c>
      <c r="P61" s="199">
        <v>976.13427734375</v>
      </c>
      <c r="Q61" s="199">
        <v>800</v>
      </c>
    </row>
    <row r="62" spans="1:17" x14ac:dyDescent="0.2">
      <c r="A62" s="2" t="s">
        <v>81</v>
      </c>
      <c r="B62" s="196">
        <v>15</v>
      </c>
      <c r="C62" s="193" t="s">
        <v>1</v>
      </c>
      <c r="D62" s="193" t="s">
        <v>1</v>
      </c>
      <c r="E62" s="193" t="s">
        <v>1</v>
      </c>
      <c r="F62" s="193" t="s">
        <v>1</v>
      </c>
      <c r="G62" s="193" t="s">
        <v>1</v>
      </c>
      <c r="H62" s="193" t="s">
        <v>1</v>
      </c>
      <c r="I62" s="193" t="s">
        <v>1</v>
      </c>
      <c r="J62" s="193" t="s">
        <v>1</v>
      </c>
      <c r="K62" s="193" t="s">
        <v>1</v>
      </c>
      <c r="L62" s="193" t="s">
        <v>1</v>
      </c>
      <c r="M62" s="193" t="s">
        <v>1</v>
      </c>
      <c r="N62" s="193" t="s">
        <v>1</v>
      </c>
      <c r="O62" s="193" t="s">
        <v>1</v>
      </c>
      <c r="P62" s="199" t="s">
        <v>1</v>
      </c>
      <c r="Q62" s="199" t="s">
        <v>1</v>
      </c>
    </row>
    <row r="63" spans="1:17" x14ac:dyDescent="0.2">
      <c r="A63" s="2" t="s">
        <v>82</v>
      </c>
      <c r="B63" s="196">
        <v>35</v>
      </c>
      <c r="C63" s="193">
        <v>1.31993629038334E-2</v>
      </c>
      <c r="D63" s="193">
        <v>9.6889272332191495E-2</v>
      </c>
      <c r="E63" s="193">
        <v>2.99969837069511E-2</v>
      </c>
      <c r="F63" s="193">
        <v>9.1590538620948805E-2</v>
      </c>
      <c r="G63" s="193">
        <v>8.9518710970878601E-2</v>
      </c>
      <c r="H63" s="193">
        <v>5.7712461799383198E-2</v>
      </c>
      <c r="I63" s="193">
        <v>7.07869753241539E-2</v>
      </c>
      <c r="J63" s="193">
        <v>7.1886658668518094E-2</v>
      </c>
      <c r="K63" s="193">
        <v>4.67563532292843E-2</v>
      </c>
      <c r="L63" s="193">
        <v>1.49984918534756E-2</v>
      </c>
      <c r="M63" s="193">
        <v>9.3550644814968095E-2</v>
      </c>
      <c r="N63" s="193">
        <v>0.17587989568710299</v>
      </c>
      <c r="O63" s="193">
        <v>0.14723366498947099</v>
      </c>
      <c r="P63" s="199">
        <v>1081.63610839844</v>
      </c>
      <c r="Q63" s="199">
        <v>800</v>
      </c>
    </row>
    <row r="64" spans="1:17" x14ac:dyDescent="0.2">
      <c r="A64" s="2" t="s">
        <v>83</v>
      </c>
      <c r="B64" s="196">
        <v>56</v>
      </c>
      <c r="C64" s="193">
        <v>5.1903985440731E-2</v>
      </c>
      <c r="D64" s="193">
        <v>9.9847607314586598E-2</v>
      </c>
      <c r="E64" s="193">
        <v>0.12685780227184301</v>
      </c>
      <c r="F64" s="193">
        <v>3.1010834500193599E-2</v>
      </c>
      <c r="G64" s="193">
        <v>0.149763599038124</v>
      </c>
      <c r="H64" s="193">
        <v>1.7865732312202499E-2</v>
      </c>
      <c r="I64" s="193">
        <v>4.3203879147768E-2</v>
      </c>
      <c r="J64" s="193">
        <v>9.1956198215484605E-2</v>
      </c>
      <c r="K64" s="193">
        <v>6.1272043734788902E-2</v>
      </c>
      <c r="L64" s="193">
        <v>0.13449664413928999</v>
      </c>
      <c r="M64" s="193">
        <v>3.0394949018955199E-2</v>
      </c>
      <c r="N64" s="193">
        <v>9.2809505760669694E-2</v>
      </c>
      <c r="O64" s="193">
        <v>6.8617217242717701E-2</v>
      </c>
      <c r="P64" s="199">
        <v>836.83386230468795</v>
      </c>
      <c r="Q64" s="199">
        <v>750</v>
      </c>
    </row>
    <row r="65" spans="1:17" x14ac:dyDescent="0.2">
      <c r="A65" s="2" t="s">
        <v>84</v>
      </c>
      <c r="B65" s="196">
        <v>28</v>
      </c>
      <c r="C65" s="193" t="s">
        <v>1</v>
      </c>
      <c r="D65" s="193" t="s">
        <v>1</v>
      </c>
      <c r="E65" s="193" t="s">
        <v>1</v>
      </c>
      <c r="F65" s="193" t="s">
        <v>1</v>
      </c>
      <c r="G65" s="193" t="s">
        <v>1</v>
      </c>
      <c r="H65" s="193" t="s">
        <v>1</v>
      </c>
      <c r="I65" s="193" t="s">
        <v>1</v>
      </c>
      <c r="J65" s="193" t="s">
        <v>1</v>
      </c>
      <c r="K65" s="193" t="s">
        <v>1</v>
      </c>
      <c r="L65" s="193" t="s">
        <v>1</v>
      </c>
      <c r="M65" s="193" t="s">
        <v>1</v>
      </c>
      <c r="N65" s="193" t="s">
        <v>1</v>
      </c>
      <c r="O65" s="193" t="s">
        <v>1</v>
      </c>
      <c r="P65" s="199" t="s">
        <v>1</v>
      </c>
      <c r="Q65" s="199" t="s">
        <v>1</v>
      </c>
    </row>
    <row r="66" spans="1:17" x14ac:dyDescent="0.2">
      <c r="A66" s="2" t="s">
        <v>85</v>
      </c>
      <c r="B66" s="196">
        <v>21</v>
      </c>
      <c r="C66" s="193" t="s">
        <v>1</v>
      </c>
      <c r="D66" s="193" t="s">
        <v>1</v>
      </c>
      <c r="E66" s="193" t="s">
        <v>1</v>
      </c>
      <c r="F66" s="193" t="s">
        <v>1</v>
      </c>
      <c r="G66" s="193" t="s">
        <v>1</v>
      </c>
      <c r="H66" s="193" t="s">
        <v>1</v>
      </c>
      <c r="I66" s="193" t="s">
        <v>1</v>
      </c>
      <c r="J66" s="193" t="s">
        <v>1</v>
      </c>
      <c r="K66" s="193" t="s">
        <v>1</v>
      </c>
      <c r="L66" s="193" t="s">
        <v>1</v>
      </c>
      <c r="M66" s="193" t="s">
        <v>1</v>
      </c>
      <c r="N66" s="193" t="s">
        <v>1</v>
      </c>
      <c r="O66" s="193" t="s">
        <v>1</v>
      </c>
      <c r="P66" s="199" t="s">
        <v>1</v>
      </c>
      <c r="Q66" s="199" t="s">
        <v>1</v>
      </c>
    </row>
    <row r="67" spans="1:17" x14ac:dyDescent="0.2">
      <c r="A67" s="2" t="s">
        <v>86</v>
      </c>
      <c r="B67" s="196">
        <v>8</v>
      </c>
      <c r="C67" s="193" t="s">
        <v>1</v>
      </c>
      <c r="D67" s="193" t="s">
        <v>1</v>
      </c>
      <c r="E67" s="193" t="s">
        <v>1</v>
      </c>
      <c r="F67" s="193" t="s">
        <v>1</v>
      </c>
      <c r="G67" s="193" t="s">
        <v>1</v>
      </c>
      <c r="H67" s="193" t="s">
        <v>1</v>
      </c>
      <c r="I67" s="193" t="s">
        <v>1</v>
      </c>
      <c r="J67" s="193" t="s">
        <v>1</v>
      </c>
      <c r="K67" s="193" t="s">
        <v>1</v>
      </c>
      <c r="L67" s="193" t="s">
        <v>1</v>
      </c>
      <c r="M67" s="193" t="s">
        <v>1</v>
      </c>
      <c r="N67" s="193" t="s">
        <v>1</v>
      </c>
      <c r="O67" s="193" t="s">
        <v>1</v>
      </c>
      <c r="P67" s="199" t="s">
        <v>1</v>
      </c>
      <c r="Q67" s="199" t="s">
        <v>1</v>
      </c>
    </row>
    <row r="68" spans="1:17" x14ac:dyDescent="0.2">
      <c r="A68" s="2" t="s">
        <v>87</v>
      </c>
      <c r="B68" s="196">
        <v>11</v>
      </c>
      <c r="C68" s="193" t="s">
        <v>1</v>
      </c>
      <c r="D68" s="193" t="s">
        <v>1</v>
      </c>
      <c r="E68" s="193" t="s">
        <v>1</v>
      </c>
      <c r="F68" s="193" t="s">
        <v>1</v>
      </c>
      <c r="G68" s="193" t="s">
        <v>1</v>
      </c>
      <c r="H68" s="193" t="s">
        <v>1</v>
      </c>
      <c r="I68" s="193" t="s">
        <v>1</v>
      </c>
      <c r="J68" s="193" t="s">
        <v>1</v>
      </c>
      <c r="K68" s="193" t="s">
        <v>1</v>
      </c>
      <c r="L68" s="193" t="s">
        <v>1</v>
      </c>
      <c r="M68" s="193" t="s">
        <v>1</v>
      </c>
      <c r="N68" s="193" t="s">
        <v>1</v>
      </c>
      <c r="O68" s="193" t="s">
        <v>1</v>
      </c>
      <c r="P68" s="199" t="s">
        <v>1</v>
      </c>
      <c r="Q68" s="199" t="s">
        <v>1</v>
      </c>
    </row>
    <row r="69" spans="1:17" x14ac:dyDescent="0.2">
      <c r="A69" s="2" t="s">
        <v>88</v>
      </c>
      <c r="B69" s="196">
        <v>19</v>
      </c>
      <c r="C69" s="193" t="s">
        <v>1</v>
      </c>
      <c r="D69" s="193" t="s">
        <v>1</v>
      </c>
      <c r="E69" s="193" t="s">
        <v>1</v>
      </c>
      <c r="F69" s="193" t="s">
        <v>1</v>
      </c>
      <c r="G69" s="193" t="s">
        <v>1</v>
      </c>
      <c r="H69" s="193" t="s">
        <v>1</v>
      </c>
      <c r="I69" s="193" t="s">
        <v>1</v>
      </c>
      <c r="J69" s="193" t="s">
        <v>1</v>
      </c>
      <c r="K69" s="193" t="s">
        <v>1</v>
      </c>
      <c r="L69" s="193" t="s">
        <v>1</v>
      </c>
      <c r="M69" s="193" t="s">
        <v>1</v>
      </c>
      <c r="N69" s="193" t="s">
        <v>1</v>
      </c>
      <c r="O69" s="193" t="s">
        <v>1</v>
      </c>
      <c r="P69" s="199" t="s">
        <v>1</v>
      </c>
      <c r="Q69" s="199" t="s">
        <v>1</v>
      </c>
    </row>
    <row r="70" spans="1:17" x14ac:dyDescent="0.2">
      <c r="A70" s="2" t="s">
        <v>89</v>
      </c>
      <c r="B70" s="196">
        <v>53</v>
      </c>
      <c r="C70" s="193">
        <v>1.17022944614291E-2</v>
      </c>
      <c r="D70" s="193">
        <v>7.76958167552948E-2</v>
      </c>
      <c r="E70" s="193">
        <v>9.0778559446334797E-2</v>
      </c>
      <c r="F70" s="193">
        <v>0.116742104291916</v>
      </c>
      <c r="G70" s="193">
        <v>6.4738966524600997E-2</v>
      </c>
      <c r="H70" s="193">
        <v>1.2741098180413199E-2</v>
      </c>
      <c r="I70" s="193">
        <v>1.5651183202862701E-2</v>
      </c>
      <c r="J70" s="193">
        <v>8.0974757671356201E-2</v>
      </c>
      <c r="K70" s="193">
        <v>3.4802228212356602E-2</v>
      </c>
      <c r="L70" s="193">
        <v>0.10213003307580901</v>
      </c>
      <c r="M70" s="193">
        <v>6.8108931183815002E-2</v>
      </c>
      <c r="N70" s="193">
        <v>0.25785771012306202</v>
      </c>
      <c r="O70" s="193">
        <v>6.6076315939426394E-2</v>
      </c>
      <c r="P70" s="199">
        <v>1027.67456054688</v>
      </c>
      <c r="Q70" s="199">
        <v>950</v>
      </c>
    </row>
    <row r="71" spans="1:17" x14ac:dyDescent="0.2">
      <c r="A71" s="3" t="s">
        <v>90</v>
      </c>
      <c r="B71" s="197">
        <v>45</v>
      </c>
      <c r="C71" s="194">
        <v>0</v>
      </c>
      <c r="D71" s="194">
        <v>0</v>
      </c>
      <c r="E71" s="194">
        <v>0.14231550693511999</v>
      </c>
      <c r="F71" s="194">
        <v>0.12479212135076501</v>
      </c>
      <c r="G71" s="194">
        <v>7.9163745045661899E-2</v>
      </c>
      <c r="H71" s="194">
        <v>5.9432789683342001E-2</v>
      </c>
      <c r="I71" s="194">
        <v>3.8320872932672501E-2</v>
      </c>
      <c r="J71" s="194">
        <v>7.4861824512481703E-2</v>
      </c>
      <c r="K71" s="194">
        <v>7.7641896903514904E-2</v>
      </c>
      <c r="L71" s="194">
        <v>8.1198573112487807E-2</v>
      </c>
      <c r="M71" s="194">
        <v>0.18419486284256001</v>
      </c>
      <c r="N71" s="194">
        <v>0.12274292111396801</v>
      </c>
      <c r="O71" s="194">
        <v>1.5334879048168701E-2</v>
      </c>
      <c r="P71" s="200">
        <v>914.16326904296898</v>
      </c>
      <c r="Q71" s="200">
        <v>883</v>
      </c>
    </row>
    <row r="73" spans="1:17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172</v>
      </c>
    </row>
    <row r="4" spans="1:11" x14ac:dyDescent="0.2">
      <c r="A4" t="s">
        <v>173</v>
      </c>
    </row>
    <row r="5" spans="1:11" x14ac:dyDescent="0.2">
      <c r="A5" s="4" t="s">
        <v>24</v>
      </c>
      <c r="B5" s="4" t="s">
        <v>4</v>
      </c>
      <c r="C5" s="4" t="s">
        <v>174</v>
      </c>
      <c r="D5" s="4" t="s">
        <v>175</v>
      </c>
      <c r="E5" s="4" t="s">
        <v>176</v>
      </c>
      <c r="F5" s="4" t="s">
        <v>177</v>
      </c>
      <c r="G5" s="4" t="s">
        <v>178</v>
      </c>
      <c r="H5" s="4" t="s">
        <v>179</v>
      </c>
      <c r="I5" s="4" t="s">
        <v>180</v>
      </c>
      <c r="J5" s="4" t="s">
        <v>25</v>
      </c>
      <c r="K5" s="4" t="s">
        <v>111</v>
      </c>
    </row>
    <row r="6" spans="1:11" x14ac:dyDescent="0.2">
      <c r="A6" s="5" t="s">
        <v>26</v>
      </c>
      <c r="B6" s="204" t="s">
        <v>1</v>
      </c>
      <c r="C6" s="201" t="s">
        <v>1</v>
      </c>
      <c r="D6" s="201" t="s">
        <v>1</v>
      </c>
      <c r="E6" s="201" t="s">
        <v>1</v>
      </c>
      <c r="F6" s="201" t="s">
        <v>1</v>
      </c>
      <c r="G6" s="201" t="s">
        <v>1</v>
      </c>
      <c r="H6" s="201" t="s">
        <v>1</v>
      </c>
      <c r="I6" s="201" t="s">
        <v>1</v>
      </c>
      <c r="J6" s="207" t="s">
        <v>1</v>
      </c>
      <c r="K6" s="207" t="s">
        <v>1</v>
      </c>
    </row>
    <row r="7" spans="1:11" x14ac:dyDescent="0.2">
      <c r="A7" s="2" t="s">
        <v>26</v>
      </c>
      <c r="B7" s="205">
        <v>3848</v>
      </c>
      <c r="C7" s="202">
        <v>6.9755904376506805E-2</v>
      </c>
      <c r="D7" s="202">
        <v>0.466357201337814</v>
      </c>
      <c r="E7" s="202">
        <v>0.32949110865593001</v>
      </c>
      <c r="F7" s="202">
        <v>8.8268376886844593E-2</v>
      </c>
      <c r="G7" s="202">
        <v>3.2242197543382603E-2</v>
      </c>
      <c r="H7" s="202">
        <v>1.0931920260191E-2</v>
      </c>
      <c r="I7" s="202">
        <v>2.95330840162933E-3</v>
      </c>
      <c r="J7" s="208">
        <v>0.20664793252944899</v>
      </c>
      <c r="K7" s="208">
        <v>0.19071428477764099</v>
      </c>
    </row>
    <row r="8" spans="1:11" x14ac:dyDescent="0.2">
      <c r="A8" s="5" t="s">
        <v>27</v>
      </c>
      <c r="B8" s="204" t="s">
        <v>1</v>
      </c>
      <c r="C8" s="201" t="s">
        <v>1</v>
      </c>
      <c r="D8" s="201" t="s">
        <v>1</v>
      </c>
      <c r="E8" s="201" t="s">
        <v>1</v>
      </c>
      <c r="F8" s="201" t="s">
        <v>1</v>
      </c>
      <c r="G8" s="201" t="s">
        <v>1</v>
      </c>
      <c r="H8" s="201" t="s">
        <v>1</v>
      </c>
      <c r="I8" s="201" t="s">
        <v>1</v>
      </c>
      <c r="J8" s="207" t="s">
        <v>1</v>
      </c>
      <c r="K8" s="207" t="s">
        <v>1</v>
      </c>
    </row>
    <row r="9" spans="1:11" x14ac:dyDescent="0.2">
      <c r="A9" s="2" t="s">
        <v>28</v>
      </c>
      <c r="B9" s="205">
        <v>88</v>
      </c>
      <c r="C9" s="202">
        <v>4.2801734060049099E-2</v>
      </c>
      <c r="D9" s="202">
        <v>0.42145413160324102</v>
      </c>
      <c r="E9" s="202">
        <v>0.29752382636070301</v>
      </c>
      <c r="F9" s="202">
        <v>0.20303666591644301</v>
      </c>
      <c r="G9" s="202">
        <v>3.5183642059564597E-2</v>
      </c>
      <c r="H9" s="202">
        <v>0</v>
      </c>
      <c r="I9" s="202">
        <v>0</v>
      </c>
      <c r="J9" s="208">
        <v>0.232209041714668</v>
      </c>
      <c r="K9" s="208">
        <v>0.20000000298023199</v>
      </c>
    </row>
    <row r="10" spans="1:11" x14ac:dyDescent="0.2">
      <c r="A10" s="2" t="s">
        <v>29</v>
      </c>
      <c r="B10" s="205">
        <v>70</v>
      </c>
      <c r="C10" s="202">
        <v>2.4903612211346599E-2</v>
      </c>
      <c r="D10" s="202">
        <v>0.45076787471771201</v>
      </c>
      <c r="E10" s="202">
        <v>0.37808614969253501</v>
      </c>
      <c r="F10" s="202">
        <v>7.2046615183353396E-2</v>
      </c>
      <c r="G10" s="202">
        <v>7.4195764958858504E-2</v>
      </c>
      <c r="H10" s="202">
        <v>0</v>
      </c>
      <c r="I10" s="202">
        <v>0</v>
      </c>
      <c r="J10" s="208">
        <v>0.22041080892086001</v>
      </c>
      <c r="K10" s="208">
        <v>0.207894742488861</v>
      </c>
    </row>
    <row r="11" spans="1:11" x14ac:dyDescent="0.2">
      <c r="A11" s="2" t="s">
        <v>30</v>
      </c>
      <c r="B11" s="205">
        <v>86</v>
      </c>
      <c r="C11" s="202">
        <v>7.1262858808040605E-2</v>
      </c>
      <c r="D11" s="202">
        <v>0.42726355791091902</v>
      </c>
      <c r="E11" s="202">
        <v>0.373824954032898</v>
      </c>
      <c r="F11" s="202">
        <v>0.10718723386526099</v>
      </c>
      <c r="G11" s="202">
        <v>2.0461393520236001E-2</v>
      </c>
      <c r="H11" s="202">
        <v>0</v>
      </c>
      <c r="I11" s="202">
        <v>0</v>
      </c>
      <c r="J11" s="208">
        <v>0.20502644777297999</v>
      </c>
      <c r="K11" s="208">
        <v>0.20052632689475999</v>
      </c>
    </row>
    <row r="12" spans="1:11" x14ac:dyDescent="0.2">
      <c r="A12" s="2" t="s">
        <v>31</v>
      </c>
      <c r="B12" s="205">
        <v>80</v>
      </c>
      <c r="C12" s="202">
        <v>3.4157227724790601E-2</v>
      </c>
      <c r="D12" s="202">
        <v>0.40686851739883401</v>
      </c>
      <c r="E12" s="202">
        <v>0.311748027801514</v>
      </c>
      <c r="F12" s="202">
        <v>0.14689828455448201</v>
      </c>
      <c r="G12" s="202">
        <v>4.6283725649118403E-2</v>
      </c>
      <c r="H12" s="202">
        <v>4.9942746758460999E-2</v>
      </c>
      <c r="I12" s="202">
        <v>4.1014752350747603E-3</v>
      </c>
      <c r="J12" s="208">
        <v>0.23715153336524999</v>
      </c>
      <c r="K12" s="208">
        <v>0.21120689809322399</v>
      </c>
    </row>
    <row r="13" spans="1:11" x14ac:dyDescent="0.2">
      <c r="A13" s="2" t="s">
        <v>32</v>
      </c>
      <c r="B13" s="205">
        <v>84</v>
      </c>
      <c r="C13" s="202">
        <v>0.103282153606415</v>
      </c>
      <c r="D13" s="202">
        <v>0.63425058126449596</v>
      </c>
      <c r="E13" s="202">
        <v>0.23452727496624001</v>
      </c>
      <c r="F13" s="202">
        <v>2.7939975261688201E-2</v>
      </c>
      <c r="G13" s="202">
        <v>0</v>
      </c>
      <c r="H13" s="202">
        <v>0</v>
      </c>
      <c r="I13" s="202">
        <v>0</v>
      </c>
      <c r="J13" s="208">
        <v>0.17034792900085399</v>
      </c>
      <c r="K13" s="208">
        <v>0.158999994397163</v>
      </c>
    </row>
    <row r="14" spans="1:11" x14ac:dyDescent="0.2">
      <c r="A14" s="2" t="s">
        <v>33</v>
      </c>
      <c r="B14" s="205">
        <v>74</v>
      </c>
      <c r="C14" s="202">
        <v>6.5151147544384003E-2</v>
      </c>
      <c r="D14" s="202">
        <v>0.50682824850082397</v>
      </c>
      <c r="E14" s="202">
        <v>0.26886034011840798</v>
      </c>
      <c r="F14" s="202">
        <v>0.107048995792866</v>
      </c>
      <c r="G14" s="202">
        <v>4.3009288609027897E-2</v>
      </c>
      <c r="H14" s="202">
        <v>0</v>
      </c>
      <c r="I14" s="202">
        <v>9.1019589453935606E-3</v>
      </c>
      <c r="J14" s="208">
        <v>0.208187505602837</v>
      </c>
      <c r="K14" s="208">
        <v>0.19230769574642201</v>
      </c>
    </row>
    <row r="15" spans="1:11" x14ac:dyDescent="0.2">
      <c r="A15" s="2" t="s">
        <v>34</v>
      </c>
      <c r="B15" s="205">
        <v>62</v>
      </c>
      <c r="C15" s="202">
        <v>5.9798136353492702E-2</v>
      </c>
      <c r="D15" s="202">
        <v>0.41904053092002902</v>
      </c>
      <c r="E15" s="202">
        <v>0.33922857046127303</v>
      </c>
      <c r="F15" s="202">
        <v>9.1661043465137496E-2</v>
      </c>
      <c r="G15" s="202">
        <v>6.6214866936206804E-2</v>
      </c>
      <c r="H15" s="202">
        <v>2.40568555891514E-2</v>
      </c>
      <c r="I15" s="202">
        <v>0</v>
      </c>
      <c r="J15" s="208">
        <v>0.22059719264507299</v>
      </c>
      <c r="K15" s="208">
        <v>0.20000000298023199</v>
      </c>
    </row>
    <row r="16" spans="1:11" x14ac:dyDescent="0.2">
      <c r="A16" s="2" t="s">
        <v>35</v>
      </c>
      <c r="B16" s="205">
        <v>66</v>
      </c>
      <c r="C16" s="202">
        <v>5.2313424646854401E-2</v>
      </c>
      <c r="D16" s="202">
        <v>0.50561130046844505</v>
      </c>
      <c r="E16" s="202">
        <v>0.355306476354599</v>
      </c>
      <c r="F16" s="202">
        <v>1.37679232284427E-2</v>
      </c>
      <c r="G16" s="202">
        <v>6.3194654881954193E-2</v>
      </c>
      <c r="H16" s="202">
        <v>9.8062157630920393E-3</v>
      </c>
      <c r="I16" s="202">
        <v>0</v>
      </c>
      <c r="J16" s="208">
        <v>0.202477291226387</v>
      </c>
      <c r="K16" s="208">
        <v>0.18076923489570601</v>
      </c>
    </row>
    <row r="17" spans="1:11" x14ac:dyDescent="0.2">
      <c r="A17" s="2" t="s">
        <v>36</v>
      </c>
      <c r="B17" s="205">
        <v>46</v>
      </c>
      <c r="C17" s="202">
        <v>0.13163360953330999</v>
      </c>
      <c r="D17" s="202">
        <v>0.56411361694335904</v>
      </c>
      <c r="E17" s="202">
        <v>0.21704976260662101</v>
      </c>
      <c r="F17" s="202">
        <v>8.1370033323764801E-2</v>
      </c>
      <c r="G17" s="202">
        <v>5.8329612948000396E-3</v>
      </c>
      <c r="H17" s="202">
        <v>0</v>
      </c>
      <c r="I17" s="202">
        <v>0</v>
      </c>
      <c r="J17" s="208">
        <v>0.17903310060501099</v>
      </c>
      <c r="K17" s="208">
        <v>0.17272727191448201</v>
      </c>
    </row>
    <row r="18" spans="1:11" x14ac:dyDescent="0.2">
      <c r="A18" s="2" t="s">
        <v>37</v>
      </c>
      <c r="B18" s="205">
        <v>45</v>
      </c>
      <c r="C18" s="202">
        <v>3.51517498493195E-2</v>
      </c>
      <c r="D18" s="202">
        <v>0.607862949371338</v>
      </c>
      <c r="E18" s="202">
        <v>0.2139031291008</v>
      </c>
      <c r="F18" s="202">
        <v>3.6406863480806399E-2</v>
      </c>
      <c r="G18" s="202">
        <v>1.3434831053018599E-2</v>
      </c>
      <c r="H18" s="202">
        <v>4.3118279427289997E-2</v>
      </c>
      <c r="I18" s="202">
        <v>5.0122186541557298E-2</v>
      </c>
      <c r="J18" s="208">
        <v>0.22298276424408001</v>
      </c>
      <c r="K18" s="208">
        <v>0.18611110746860501</v>
      </c>
    </row>
    <row r="19" spans="1:11" x14ac:dyDescent="0.2">
      <c r="A19" s="2" t="s">
        <v>38</v>
      </c>
      <c r="B19" s="205">
        <v>50</v>
      </c>
      <c r="C19" s="202">
        <v>0.13538455963134799</v>
      </c>
      <c r="D19" s="202">
        <v>0.54508715867996205</v>
      </c>
      <c r="E19" s="202">
        <v>0.24133186042308799</v>
      </c>
      <c r="F19" s="202">
        <v>1.42278354614973E-2</v>
      </c>
      <c r="G19" s="202">
        <v>5.4698005318641697E-2</v>
      </c>
      <c r="H19" s="202">
        <v>9.2705851420760207E-3</v>
      </c>
      <c r="I19" s="202">
        <v>0</v>
      </c>
      <c r="J19" s="208">
        <v>0.18324327468872101</v>
      </c>
      <c r="K19" s="208">
        <v>0.16666667163372001</v>
      </c>
    </row>
    <row r="20" spans="1:11" x14ac:dyDescent="0.2">
      <c r="A20" s="2" t="s">
        <v>39</v>
      </c>
      <c r="B20" s="205">
        <v>32</v>
      </c>
      <c r="C20" s="202">
        <v>2.62983441352844E-2</v>
      </c>
      <c r="D20" s="202">
        <v>0.72610992193222001</v>
      </c>
      <c r="E20" s="202">
        <v>0.20832377672195401</v>
      </c>
      <c r="F20" s="202">
        <v>3.9267946034669897E-2</v>
      </c>
      <c r="G20" s="202">
        <v>0</v>
      </c>
      <c r="H20" s="202">
        <v>0</v>
      </c>
      <c r="I20" s="202">
        <v>0</v>
      </c>
      <c r="J20" s="208">
        <v>0.16434006392955799</v>
      </c>
      <c r="K20" s="208">
        <v>0.141249999403954</v>
      </c>
    </row>
    <row r="21" spans="1:11" x14ac:dyDescent="0.2">
      <c r="A21" s="2" t="s">
        <v>40</v>
      </c>
      <c r="B21" s="205">
        <v>7</v>
      </c>
      <c r="C21" s="202" t="s">
        <v>1</v>
      </c>
      <c r="D21" s="202" t="s">
        <v>1</v>
      </c>
      <c r="E21" s="202" t="s">
        <v>1</v>
      </c>
      <c r="F21" s="202" t="s">
        <v>1</v>
      </c>
      <c r="G21" s="202" t="s">
        <v>1</v>
      </c>
      <c r="H21" s="202" t="s">
        <v>1</v>
      </c>
      <c r="I21" s="202" t="s">
        <v>1</v>
      </c>
      <c r="J21" s="208" t="s">
        <v>1</v>
      </c>
      <c r="K21" s="208" t="s">
        <v>1</v>
      </c>
    </row>
    <row r="22" spans="1:11" x14ac:dyDescent="0.2">
      <c r="A22" s="2" t="s">
        <v>41</v>
      </c>
      <c r="B22" s="205">
        <v>73</v>
      </c>
      <c r="C22" s="202">
        <v>8.2378193736076397E-2</v>
      </c>
      <c r="D22" s="202">
        <v>0.57371085882186901</v>
      </c>
      <c r="E22" s="202">
        <v>0.25220796465873702</v>
      </c>
      <c r="F22" s="202">
        <v>8.9037708938121796E-2</v>
      </c>
      <c r="G22" s="202">
        <v>0</v>
      </c>
      <c r="H22" s="202">
        <v>0</v>
      </c>
      <c r="I22" s="202">
        <v>2.6652519591152698E-3</v>
      </c>
      <c r="J22" s="208">
        <v>0.18588599562645</v>
      </c>
      <c r="K22" s="208">
        <v>0.15454545617103599</v>
      </c>
    </row>
    <row r="23" spans="1:11" x14ac:dyDescent="0.2">
      <c r="A23" s="2" t="s">
        <v>42</v>
      </c>
      <c r="B23" s="205">
        <v>68</v>
      </c>
      <c r="C23" s="202">
        <v>1.3342703692614999E-2</v>
      </c>
      <c r="D23" s="202">
        <v>0.370128273963928</v>
      </c>
      <c r="E23" s="202">
        <v>0.49222114682197599</v>
      </c>
      <c r="F23" s="202">
        <v>7.1299627423286396E-2</v>
      </c>
      <c r="G23" s="202">
        <v>5.30082732439041E-2</v>
      </c>
      <c r="H23" s="202">
        <v>0</v>
      </c>
      <c r="I23" s="202">
        <v>0</v>
      </c>
      <c r="J23" s="208">
        <v>0.22538603842258501</v>
      </c>
      <c r="K23" s="208">
        <v>0.21153846383094799</v>
      </c>
    </row>
    <row r="24" spans="1:11" x14ac:dyDescent="0.2">
      <c r="A24" s="2" t="s">
        <v>43</v>
      </c>
      <c r="B24" s="205">
        <v>76</v>
      </c>
      <c r="C24" s="202">
        <v>7.7638752758503002E-2</v>
      </c>
      <c r="D24" s="202">
        <v>0.49312460422515902</v>
      </c>
      <c r="E24" s="202">
        <v>0.36751994490623502</v>
      </c>
      <c r="F24" s="202">
        <v>5.9024346992373501E-3</v>
      </c>
      <c r="G24" s="202">
        <v>3.4027054905891398E-2</v>
      </c>
      <c r="H24" s="202">
        <v>0</v>
      </c>
      <c r="I24" s="202">
        <v>2.1787205711007101E-2</v>
      </c>
      <c r="J24" s="208">
        <v>0.19612990319728901</v>
      </c>
      <c r="K24" s="208">
        <v>0.17227272689342499</v>
      </c>
    </row>
    <row r="25" spans="1:11" x14ac:dyDescent="0.2">
      <c r="A25" s="2" t="s">
        <v>44</v>
      </c>
      <c r="B25" s="205">
        <v>64</v>
      </c>
      <c r="C25" s="202">
        <v>5.9763465076685E-2</v>
      </c>
      <c r="D25" s="202">
        <v>0.513821661472321</v>
      </c>
      <c r="E25" s="202">
        <v>0.32009536027908297</v>
      </c>
      <c r="F25" s="202">
        <v>6.10989555716515E-2</v>
      </c>
      <c r="G25" s="202">
        <v>4.5220546424388899E-2</v>
      </c>
      <c r="H25" s="202">
        <v>0</v>
      </c>
      <c r="I25" s="202">
        <v>0</v>
      </c>
      <c r="J25" s="208">
        <v>0.19870445132255601</v>
      </c>
      <c r="K25" s="208">
        <v>0.175384625792503</v>
      </c>
    </row>
    <row r="26" spans="1:11" x14ac:dyDescent="0.2">
      <c r="A26" s="2" t="s">
        <v>45</v>
      </c>
      <c r="B26" s="205">
        <v>49</v>
      </c>
      <c r="C26" s="202">
        <v>0.171591445803642</v>
      </c>
      <c r="D26" s="202">
        <v>0.48880663514137301</v>
      </c>
      <c r="E26" s="202">
        <v>0.27113130688667297</v>
      </c>
      <c r="F26" s="202">
        <v>2.7042584493756301E-2</v>
      </c>
      <c r="G26" s="202">
        <v>4.1428022086620303E-2</v>
      </c>
      <c r="H26" s="202">
        <v>0</v>
      </c>
      <c r="I26" s="202">
        <v>0</v>
      </c>
      <c r="J26" s="208">
        <v>0.17130254209041601</v>
      </c>
      <c r="K26" s="208">
        <v>0.143999993801117</v>
      </c>
    </row>
    <row r="27" spans="1:11" x14ac:dyDescent="0.2">
      <c r="A27" s="2" t="s">
        <v>46</v>
      </c>
      <c r="B27" s="205">
        <v>32</v>
      </c>
      <c r="C27" s="202">
        <v>2.4046858772635502E-2</v>
      </c>
      <c r="D27" s="202">
        <v>0.55350124835967995</v>
      </c>
      <c r="E27" s="202">
        <v>0.28646478056907698</v>
      </c>
      <c r="F27" s="202">
        <v>0.135987102985382</v>
      </c>
      <c r="G27" s="202">
        <v>0</v>
      </c>
      <c r="H27" s="202">
        <v>0</v>
      </c>
      <c r="I27" s="202">
        <v>0</v>
      </c>
      <c r="J27" s="208">
        <v>0.200091242790222</v>
      </c>
      <c r="K27" s="208">
        <v>0.190476194024086</v>
      </c>
    </row>
    <row r="28" spans="1:11" x14ac:dyDescent="0.2">
      <c r="A28" s="2" t="s">
        <v>47</v>
      </c>
      <c r="B28" s="205">
        <v>30</v>
      </c>
      <c r="C28" s="202">
        <v>4.25786450505257E-2</v>
      </c>
      <c r="D28" s="202">
        <v>0.42195641994476302</v>
      </c>
      <c r="E28" s="202">
        <v>0.463469058275223</v>
      </c>
      <c r="F28" s="202">
        <v>0</v>
      </c>
      <c r="G28" s="202">
        <v>1.7260283231735198E-2</v>
      </c>
      <c r="H28" s="202">
        <v>5.4735604673623997E-2</v>
      </c>
      <c r="I28" s="202">
        <v>0</v>
      </c>
      <c r="J28" s="208">
        <v>0.21814961731433899</v>
      </c>
      <c r="K28" s="208">
        <v>0.20000000298023199</v>
      </c>
    </row>
    <row r="29" spans="1:11" x14ac:dyDescent="0.2">
      <c r="A29" s="2" t="s">
        <v>48</v>
      </c>
      <c r="B29" s="205">
        <v>32</v>
      </c>
      <c r="C29" s="202">
        <v>9.4355516135692596E-2</v>
      </c>
      <c r="D29" s="202">
        <v>0.50185823440551802</v>
      </c>
      <c r="E29" s="202">
        <v>0.23118621110916099</v>
      </c>
      <c r="F29" s="202">
        <v>9.9919706583023099E-2</v>
      </c>
      <c r="G29" s="202">
        <v>4.34156320989132E-2</v>
      </c>
      <c r="H29" s="202">
        <v>0</v>
      </c>
      <c r="I29" s="202">
        <v>2.9264681041240699E-2</v>
      </c>
      <c r="J29" s="208">
        <v>0.21616123616695401</v>
      </c>
      <c r="K29" s="208">
        <v>0.18125000596046401</v>
      </c>
    </row>
    <row r="30" spans="1:11" x14ac:dyDescent="0.2">
      <c r="A30" s="2" t="s">
        <v>49</v>
      </c>
      <c r="B30" s="205">
        <v>5</v>
      </c>
      <c r="C30" s="202" t="s">
        <v>1</v>
      </c>
      <c r="D30" s="202" t="s">
        <v>1</v>
      </c>
      <c r="E30" s="202" t="s">
        <v>1</v>
      </c>
      <c r="F30" s="202" t="s">
        <v>1</v>
      </c>
      <c r="G30" s="202" t="s">
        <v>1</v>
      </c>
      <c r="H30" s="202" t="s">
        <v>1</v>
      </c>
      <c r="I30" s="202" t="s">
        <v>1</v>
      </c>
      <c r="J30" s="208" t="s">
        <v>1</v>
      </c>
      <c r="K30" s="208" t="s">
        <v>1</v>
      </c>
    </row>
    <row r="31" spans="1:11" x14ac:dyDescent="0.2">
      <c r="A31" s="2" t="s">
        <v>50</v>
      </c>
      <c r="B31" s="205">
        <v>17</v>
      </c>
      <c r="C31" s="202" t="s">
        <v>1</v>
      </c>
      <c r="D31" s="202" t="s">
        <v>1</v>
      </c>
      <c r="E31" s="202" t="s">
        <v>1</v>
      </c>
      <c r="F31" s="202" t="s">
        <v>1</v>
      </c>
      <c r="G31" s="202" t="s">
        <v>1</v>
      </c>
      <c r="H31" s="202" t="s">
        <v>1</v>
      </c>
      <c r="I31" s="202" t="s">
        <v>1</v>
      </c>
      <c r="J31" s="208" t="s">
        <v>1</v>
      </c>
      <c r="K31" s="208" t="s">
        <v>1</v>
      </c>
    </row>
    <row r="32" spans="1:11" x14ac:dyDescent="0.2">
      <c r="A32" s="2" t="s">
        <v>51</v>
      </c>
      <c r="B32" s="205">
        <v>79</v>
      </c>
      <c r="C32" s="202">
        <v>8.6520507931709303E-2</v>
      </c>
      <c r="D32" s="202">
        <v>0.50191396474838301</v>
      </c>
      <c r="E32" s="202">
        <v>0.32788854837417603</v>
      </c>
      <c r="F32" s="202">
        <v>5.40306121110916E-2</v>
      </c>
      <c r="G32" s="202">
        <v>2.9646378010511398E-2</v>
      </c>
      <c r="H32" s="202">
        <v>0</v>
      </c>
      <c r="I32" s="202">
        <v>0</v>
      </c>
      <c r="J32" s="208">
        <v>0.196085825562477</v>
      </c>
      <c r="K32" s="208">
        <v>0.18125000596046401</v>
      </c>
    </row>
    <row r="33" spans="1:11" x14ac:dyDescent="0.2">
      <c r="A33" s="2" t="s">
        <v>52</v>
      </c>
      <c r="B33" s="205">
        <v>62</v>
      </c>
      <c r="C33" s="202">
        <v>1.6542306169867502E-2</v>
      </c>
      <c r="D33" s="202">
        <v>0.49047440290451</v>
      </c>
      <c r="E33" s="202">
        <v>0.335410416126251</v>
      </c>
      <c r="F33" s="202">
        <v>9.5814660191535894E-2</v>
      </c>
      <c r="G33" s="202">
        <v>4.4469304382801098E-2</v>
      </c>
      <c r="H33" s="202">
        <v>1.7288897186517702E-2</v>
      </c>
      <c r="I33" s="202">
        <v>0</v>
      </c>
      <c r="J33" s="208">
        <v>0.211074948310852</v>
      </c>
      <c r="K33" s="208">
        <v>0.193124994635582</v>
      </c>
    </row>
    <row r="34" spans="1:11" x14ac:dyDescent="0.2">
      <c r="A34" s="2" t="s">
        <v>53</v>
      </c>
      <c r="B34" s="205">
        <v>38</v>
      </c>
      <c r="C34" s="202">
        <v>1.20627088472247E-2</v>
      </c>
      <c r="D34" s="202">
        <v>0.45860126614570601</v>
      </c>
      <c r="E34" s="202">
        <v>0.31139203906059298</v>
      </c>
      <c r="F34" s="202">
        <v>1.44844138994813E-2</v>
      </c>
      <c r="G34" s="202">
        <v>0.104865580797195</v>
      </c>
      <c r="H34" s="202">
        <v>9.8594009876251207E-2</v>
      </c>
      <c r="I34" s="202">
        <v>0</v>
      </c>
      <c r="J34" s="208">
        <v>0.25721114873886097</v>
      </c>
      <c r="K34" s="208">
        <v>0.20636363327503199</v>
      </c>
    </row>
    <row r="35" spans="1:11" x14ac:dyDescent="0.2">
      <c r="A35" s="2" t="s">
        <v>54</v>
      </c>
      <c r="B35" s="205">
        <v>20</v>
      </c>
      <c r="C35" s="202" t="s">
        <v>1</v>
      </c>
      <c r="D35" s="202" t="s">
        <v>1</v>
      </c>
      <c r="E35" s="202" t="s">
        <v>1</v>
      </c>
      <c r="F35" s="202" t="s">
        <v>1</v>
      </c>
      <c r="G35" s="202" t="s">
        <v>1</v>
      </c>
      <c r="H35" s="202" t="s">
        <v>1</v>
      </c>
      <c r="I35" s="202" t="s">
        <v>1</v>
      </c>
      <c r="J35" s="208" t="s">
        <v>1</v>
      </c>
      <c r="K35" s="208" t="s">
        <v>1</v>
      </c>
    </row>
    <row r="36" spans="1:11" x14ac:dyDescent="0.2">
      <c r="A36" s="2" t="s">
        <v>55</v>
      </c>
      <c r="B36" s="205">
        <v>20</v>
      </c>
      <c r="C36" s="202" t="s">
        <v>1</v>
      </c>
      <c r="D36" s="202" t="s">
        <v>1</v>
      </c>
      <c r="E36" s="202" t="s">
        <v>1</v>
      </c>
      <c r="F36" s="202" t="s">
        <v>1</v>
      </c>
      <c r="G36" s="202" t="s">
        <v>1</v>
      </c>
      <c r="H36" s="202" t="s">
        <v>1</v>
      </c>
      <c r="I36" s="202" t="s">
        <v>1</v>
      </c>
      <c r="J36" s="208" t="s">
        <v>1</v>
      </c>
      <c r="K36" s="208" t="s">
        <v>1</v>
      </c>
    </row>
    <row r="37" spans="1:11" x14ac:dyDescent="0.2">
      <c r="A37" s="2" t="s">
        <v>56</v>
      </c>
      <c r="B37" s="205">
        <v>26</v>
      </c>
      <c r="C37" s="202" t="s">
        <v>1</v>
      </c>
      <c r="D37" s="202" t="s">
        <v>1</v>
      </c>
      <c r="E37" s="202" t="s">
        <v>1</v>
      </c>
      <c r="F37" s="202" t="s">
        <v>1</v>
      </c>
      <c r="G37" s="202" t="s">
        <v>1</v>
      </c>
      <c r="H37" s="202" t="s">
        <v>1</v>
      </c>
      <c r="I37" s="202" t="s">
        <v>1</v>
      </c>
      <c r="J37" s="208" t="s">
        <v>1</v>
      </c>
      <c r="K37" s="208" t="s">
        <v>1</v>
      </c>
    </row>
    <row r="38" spans="1:11" x14ac:dyDescent="0.2">
      <c r="A38" s="2" t="s">
        <v>57</v>
      </c>
      <c r="B38" s="205">
        <v>78</v>
      </c>
      <c r="C38" s="202">
        <v>6.47581592202187E-2</v>
      </c>
      <c r="D38" s="202">
        <v>0.47073039412498502</v>
      </c>
      <c r="E38" s="202">
        <v>0.35058656334876998</v>
      </c>
      <c r="F38" s="202">
        <v>5.3280636668205303E-2</v>
      </c>
      <c r="G38" s="202">
        <v>0</v>
      </c>
      <c r="H38" s="202">
        <v>5.21282069385052E-2</v>
      </c>
      <c r="I38" s="202">
        <v>8.5160443559288996E-3</v>
      </c>
      <c r="J38" s="208">
        <v>0.20496281981468201</v>
      </c>
      <c r="K38" s="208">
        <v>0.192857146263123</v>
      </c>
    </row>
    <row r="39" spans="1:11" x14ac:dyDescent="0.2">
      <c r="A39" s="2" t="s">
        <v>58</v>
      </c>
      <c r="B39" s="205">
        <v>65</v>
      </c>
      <c r="C39" s="202">
        <v>8.0898456275463104E-2</v>
      </c>
      <c r="D39" s="202">
        <v>0.38646453619003301</v>
      </c>
      <c r="E39" s="202">
        <v>0.43489015102386502</v>
      </c>
      <c r="F39" s="202">
        <v>8.92046093940735E-2</v>
      </c>
      <c r="G39" s="202">
        <v>0</v>
      </c>
      <c r="H39" s="202">
        <v>8.5422536358237301E-3</v>
      </c>
      <c r="I39" s="202">
        <v>0</v>
      </c>
      <c r="J39" s="208">
        <v>0.20919688045978499</v>
      </c>
      <c r="K39" s="208">
        <v>0.20624999701976801</v>
      </c>
    </row>
    <row r="40" spans="1:11" x14ac:dyDescent="0.2">
      <c r="A40" s="2" t="s">
        <v>59</v>
      </c>
      <c r="B40" s="205">
        <v>45</v>
      </c>
      <c r="C40" s="202">
        <v>8.2869365811348003E-2</v>
      </c>
      <c r="D40" s="202">
        <v>0.50531256198883101</v>
      </c>
      <c r="E40" s="202">
        <v>0.27651095390319802</v>
      </c>
      <c r="F40" s="202">
        <v>0.13530708849430101</v>
      </c>
      <c r="G40" s="202">
        <v>0</v>
      </c>
      <c r="H40" s="202">
        <v>0</v>
      </c>
      <c r="I40" s="202">
        <v>0</v>
      </c>
      <c r="J40" s="208">
        <v>0.189772963523865</v>
      </c>
      <c r="K40" s="208">
        <v>0.18409091234207201</v>
      </c>
    </row>
    <row r="41" spans="1:11" x14ac:dyDescent="0.2">
      <c r="A41" s="2" t="s">
        <v>60</v>
      </c>
      <c r="B41" s="205">
        <v>68</v>
      </c>
      <c r="C41" s="202">
        <v>4.4154275208711603E-2</v>
      </c>
      <c r="D41" s="202">
        <v>0.55860847234725997</v>
      </c>
      <c r="E41" s="202">
        <v>0.385900229215622</v>
      </c>
      <c r="F41" s="202">
        <v>1.13370353356004E-2</v>
      </c>
      <c r="G41" s="202">
        <v>0</v>
      </c>
      <c r="H41" s="202">
        <v>0</v>
      </c>
      <c r="I41" s="202">
        <v>0</v>
      </c>
      <c r="J41" s="208">
        <v>0.18947492539882699</v>
      </c>
      <c r="K41" s="208">
        <v>0.190833330154419</v>
      </c>
    </row>
    <row r="42" spans="1:11" x14ac:dyDescent="0.2">
      <c r="A42" s="2" t="s">
        <v>61</v>
      </c>
      <c r="B42" s="205">
        <v>39</v>
      </c>
      <c r="C42" s="202">
        <v>1.8723305314779299E-2</v>
      </c>
      <c r="D42" s="202">
        <v>0.63534486293792702</v>
      </c>
      <c r="E42" s="202">
        <v>0.28629201650619501</v>
      </c>
      <c r="F42" s="202">
        <v>4.44927923381329E-2</v>
      </c>
      <c r="G42" s="202">
        <v>1.51470247656107E-2</v>
      </c>
      <c r="H42" s="202">
        <v>0</v>
      </c>
      <c r="I42" s="202">
        <v>0</v>
      </c>
      <c r="J42" s="208">
        <v>0.188849806785583</v>
      </c>
      <c r="K42" s="208">
        <v>0.17142857611179399</v>
      </c>
    </row>
    <row r="43" spans="1:11" x14ac:dyDescent="0.2">
      <c r="A43" s="2" t="s">
        <v>62</v>
      </c>
      <c r="B43" s="205">
        <v>56</v>
      </c>
      <c r="C43" s="202">
        <v>6.1376631259918199E-2</v>
      </c>
      <c r="D43" s="202">
        <v>0.43947857618331898</v>
      </c>
      <c r="E43" s="202">
        <v>0.37371200323104897</v>
      </c>
      <c r="F43" s="202">
        <v>8.2858353853225694E-2</v>
      </c>
      <c r="G43" s="202">
        <v>4.2574439197778702E-2</v>
      </c>
      <c r="H43" s="202">
        <v>0</v>
      </c>
      <c r="I43" s="202">
        <v>0</v>
      </c>
      <c r="J43" s="208">
        <v>0.21126450598239899</v>
      </c>
      <c r="K43" s="208">
        <v>0.19882352650165599</v>
      </c>
    </row>
    <row r="44" spans="1:11" x14ac:dyDescent="0.2">
      <c r="A44" s="2" t="s">
        <v>63</v>
      </c>
      <c r="B44" s="205">
        <v>64</v>
      </c>
      <c r="C44" s="202">
        <v>3.7119284272193902E-2</v>
      </c>
      <c r="D44" s="202">
        <v>0.54937916994094804</v>
      </c>
      <c r="E44" s="202">
        <v>0.21985733509063701</v>
      </c>
      <c r="F44" s="202">
        <v>0.150436967611313</v>
      </c>
      <c r="G44" s="202">
        <v>2.5401279330253601E-2</v>
      </c>
      <c r="H44" s="202">
        <v>1.7805982381105399E-2</v>
      </c>
      <c r="I44" s="202">
        <v>0</v>
      </c>
      <c r="J44" s="208">
        <v>0.202778801321983</v>
      </c>
      <c r="K44" s="208">
        <v>0.176470592617989</v>
      </c>
    </row>
    <row r="45" spans="1:11" x14ac:dyDescent="0.2">
      <c r="A45" s="2" t="s">
        <v>64</v>
      </c>
      <c r="B45" s="205">
        <v>68</v>
      </c>
      <c r="C45" s="202">
        <v>0.117150321602821</v>
      </c>
      <c r="D45" s="202">
        <v>0.42536592483520502</v>
      </c>
      <c r="E45" s="202">
        <v>0.31802180409431502</v>
      </c>
      <c r="F45" s="202">
        <v>6.7927986383438096E-2</v>
      </c>
      <c r="G45" s="202">
        <v>6.3434146344661699E-2</v>
      </c>
      <c r="H45" s="202">
        <v>8.0998288467526401E-3</v>
      </c>
      <c r="I45" s="202">
        <v>0</v>
      </c>
      <c r="J45" s="208">
        <v>0.20230965316295599</v>
      </c>
      <c r="K45" s="208">
        <v>0.18958333134651201</v>
      </c>
    </row>
    <row r="46" spans="1:11" x14ac:dyDescent="0.2">
      <c r="A46" s="2" t="s">
        <v>65</v>
      </c>
      <c r="B46" s="205">
        <v>52</v>
      </c>
      <c r="C46" s="202">
        <v>3.8255091756582302E-2</v>
      </c>
      <c r="D46" s="202">
        <v>0.355654507875443</v>
      </c>
      <c r="E46" s="202">
        <v>0.417189240455627</v>
      </c>
      <c r="F46" s="202">
        <v>0.179441332817078</v>
      </c>
      <c r="G46" s="202">
        <v>0</v>
      </c>
      <c r="H46" s="202">
        <v>9.4598233699798601E-3</v>
      </c>
      <c r="I46" s="202">
        <v>0</v>
      </c>
      <c r="J46" s="208">
        <v>0.22354492545127899</v>
      </c>
      <c r="K46" s="208">
        <v>0.21111111342906999</v>
      </c>
    </row>
    <row r="47" spans="1:11" x14ac:dyDescent="0.2">
      <c r="A47" s="2" t="s">
        <v>66</v>
      </c>
      <c r="B47" s="205">
        <v>13</v>
      </c>
      <c r="C47" s="202" t="s">
        <v>1</v>
      </c>
      <c r="D47" s="202" t="s">
        <v>1</v>
      </c>
      <c r="E47" s="202" t="s">
        <v>1</v>
      </c>
      <c r="F47" s="202" t="s">
        <v>1</v>
      </c>
      <c r="G47" s="202" t="s">
        <v>1</v>
      </c>
      <c r="H47" s="202" t="s">
        <v>1</v>
      </c>
      <c r="I47" s="202" t="s">
        <v>1</v>
      </c>
      <c r="J47" s="208" t="s">
        <v>1</v>
      </c>
      <c r="K47" s="208" t="s">
        <v>1</v>
      </c>
    </row>
    <row r="48" spans="1:11" x14ac:dyDescent="0.2">
      <c r="A48" s="2" t="s">
        <v>67</v>
      </c>
      <c r="B48" s="205">
        <v>9</v>
      </c>
      <c r="C48" s="202" t="s">
        <v>1</v>
      </c>
      <c r="D48" s="202" t="s">
        <v>1</v>
      </c>
      <c r="E48" s="202" t="s">
        <v>1</v>
      </c>
      <c r="F48" s="202" t="s">
        <v>1</v>
      </c>
      <c r="G48" s="202" t="s">
        <v>1</v>
      </c>
      <c r="H48" s="202" t="s">
        <v>1</v>
      </c>
      <c r="I48" s="202" t="s">
        <v>1</v>
      </c>
      <c r="J48" s="208" t="s">
        <v>1</v>
      </c>
      <c r="K48" s="208" t="s">
        <v>1</v>
      </c>
    </row>
    <row r="49" spans="1:11" x14ac:dyDescent="0.2">
      <c r="A49" s="2" t="s">
        <v>68</v>
      </c>
      <c r="B49" s="205">
        <v>32</v>
      </c>
      <c r="C49" s="202">
        <v>0.10528060793876599</v>
      </c>
      <c r="D49" s="202">
        <v>0.499453544616699</v>
      </c>
      <c r="E49" s="202">
        <v>0.24121278524398801</v>
      </c>
      <c r="F49" s="202">
        <v>7.6887629926204695E-2</v>
      </c>
      <c r="G49" s="202">
        <v>0</v>
      </c>
      <c r="H49" s="202">
        <v>7.7165432274341597E-2</v>
      </c>
      <c r="I49" s="202">
        <v>0</v>
      </c>
      <c r="J49" s="208">
        <v>0.21249152719974501</v>
      </c>
      <c r="K49" s="208">
        <v>0.178571432828903</v>
      </c>
    </row>
    <row r="50" spans="1:11" x14ac:dyDescent="0.2">
      <c r="A50" s="2" t="s">
        <v>69</v>
      </c>
      <c r="B50" s="205">
        <v>44</v>
      </c>
      <c r="C50" s="202">
        <v>0.11608262360096</v>
      </c>
      <c r="D50" s="202">
        <v>0.52014863491058305</v>
      </c>
      <c r="E50" s="202">
        <v>0.28264045715331998</v>
      </c>
      <c r="F50" s="202">
        <v>2.17297468334436E-2</v>
      </c>
      <c r="G50" s="202">
        <v>5.9398554265499101E-2</v>
      </c>
      <c r="H50" s="202">
        <v>0</v>
      </c>
      <c r="I50" s="202">
        <v>0</v>
      </c>
      <c r="J50" s="208">
        <v>0.18319442868232699</v>
      </c>
      <c r="K50" s="208">
        <v>0.17863635718822499</v>
      </c>
    </row>
    <row r="51" spans="1:11" x14ac:dyDescent="0.2">
      <c r="A51" s="2" t="s">
        <v>70</v>
      </c>
      <c r="B51" s="205">
        <v>61</v>
      </c>
      <c r="C51" s="202">
        <v>0.110774368047714</v>
      </c>
      <c r="D51" s="202">
        <v>0.426291674375534</v>
      </c>
      <c r="E51" s="202">
        <v>0.28237512707710299</v>
      </c>
      <c r="F51" s="202">
        <v>0.10552442818880101</v>
      </c>
      <c r="G51" s="202">
        <v>7.5034387409687001E-2</v>
      </c>
      <c r="H51" s="202">
        <v>0</v>
      </c>
      <c r="I51" s="202">
        <v>0</v>
      </c>
      <c r="J51" s="208">
        <v>0.21141585707664501</v>
      </c>
      <c r="K51" s="208">
        <v>0.187647059559822</v>
      </c>
    </row>
    <row r="52" spans="1:11" x14ac:dyDescent="0.2">
      <c r="A52" s="2" t="s">
        <v>71</v>
      </c>
      <c r="B52" s="205">
        <v>14</v>
      </c>
      <c r="C52" s="202" t="s">
        <v>1</v>
      </c>
      <c r="D52" s="202" t="s">
        <v>1</v>
      </c>
      <c r="E52" s="202" t="s">
        <v>1</v>
      </c>
      <c r="F52" s="202" t="s">
        <v>1</v>
      </c>
      <c r="G52" s="202" t="s">
        <v>1</v>
      </c>
      <c r="H52" s="202" t="s">
        <v>1</v>
      </c>
      <c r="I52" s="202" t="s">
        <v>1</v>
      </c>
      <c r="J52" s="208" t="s">
        <v>1</v>
      </c>
      <c r="K52" s="208" t="s">
        <v>1</v>
      </c>
    </row>
    <row r="53" spans="1:11" x14ac:dyDescent="0.2">
      <c r="A53" s="2" t="s">
        <v>72</v>
      </c>
      <c r="B53" s="205">
        <v>51</v>
      </c>
      <c r="C53" s="202">
        <v>7.5400628149509402E-2</v>
      </c>
      <c r="D53" s="202">
        <v>0.46055424213409402</v>
      </c>
      <c r="E53" s="202">
        <v>0.39453664422035201</v>
      </c>
      <c r="F53" s="202">
        <v>4.26653698086739E-2</v>
      </c>
      <c r="G53" s="202">
        <v>2.6843126863241199E-2</v>
      </c>
      <c r="H53" s="202">
        <v>0</v>
      </c>
      <c r="I53" s="202">
        <v>0</v>
      </c>
      <c r="J53" s="208">
        <v>0.20274607837200201</v>
      </c>
      <c r="K53" s="208">
        <v>0.19374999403953599</v>
      </c>
    </row>
    <row r="54" spans="1:11" x14ac:dyDescent="0.2">
      <c r="A54" s="2" t="s">
        <v>73</v>
      </c>
      <c r="B54" s="205">
        <v>61</v>
      </c>
      <c r="C54" s="202">
        <v>3.9844129234552397E-2</v>
      </c>
      <c r="D54" s="202">
        <v>0.44865733385086098</v>
      </c>
      <c r="E54" s="202">
        <v>0.30616787075996399</v>
      </c>
      <c r="F54" s="202">
        <v>0.205330654978752</v>
      </c>
      <c r="G54" s="202">
        <v>0</v>
      </c>
      <c r="H54" s="202">
        <v>0</v>
      </c>
      <c r="I54" s="202">
        <v>0</v>
      </c>
      <c r="J54" s="208">
        <v>0.21665313839912401</v>
      </c>
      <c r="K54" s="208">
        <v>0.20000000298023199</v>
      </c>
    </row>
    <row r="55" spans="1:11" x14ac:dyDescent="0.2">
      <c r="A55" s="2" t="s">
        <v>74</v>
      </c>
      <c r="B55" s="205">
        <v>21</v>
      </c>
      <c r="C55" s="202" t="s">
        <v>1</v>
      </c>
      <c r="D55" s="202" t="s">
        <v>1</v>
      </c>
      <c r="E55" s="202" t="s">
        <v>1</v>
      </c>
      <c r="F55" s="202" t="s">
        <v>1</v>
      </c>
      <c r="G55" s="202" t="s">
        <v>1</v>
      </c>
      <c r="H55" s="202" t="s">
        <v>1</v>
      </c>
      <c r="I55" s="202" t="s">
        <v>1</v>
      </c>
      <c r="J55" s="208" t="s">
        <v>1</v>
      </c>
      <c r="K55" s="208" t="s">
        <v>1</v>
      </c>
    </row>
    <row r="56" spans="1:11" x14ac:dyDescent="0.2">
      <c r="A56" s="2" t="s">
        <v>75</v>
      </c>
      <c r="B56" s="205">
        <v>78</v>
      </c>
      <c r="C56" s="202">
        <v>0.16339221596717801</v>
      </c>
      <c r="D56" s="202">
        <v>0.32834652066230802</v>
      </c>
      <c r="E56" s="202">
        <v>0.42008933424949602</v>
      </c>
      <c r="F56" s="202">
        <v>4.0482673794031102E-2</v>
      </c>
      <c r="G56" s="202">
        <v>3.7614315748214701E-2</v>
      </c>
      <c r="H56" s="202">
        <v>1.00749507546425E-2</v>
      </c>
      <c r="I56" s="202">
        <v>0</v>
      </c>
      <c r="J56" s="208">
        <v>0.20014901459217099</v>
      </c>
      <c r="K56" s="208">
        <v>0.202500000596046</v>
      </c>
    </row>
    <row r="57" spans="1:11" x14ac:dyDescent="0.2">
      <c r="A57" s="2" t="s">
        <v>76</v>
      </c>
      <c r="B57" s="205">
        <v>63</v>
      </c>
      <c r="C57" s="202">
        <v>1.3562765903770899E-2</v>
      </c>
      <c r="D57" s="202">
        <v>0.49148112535476701</v>
      </c>
      <c r="E57" s="202">
        <v>0.314743041992188</v>
      </c>
      <c r="F57" s="202">
        <v>0.14179746806621599</v>
      </c>
      <c r="G57" s="202">
        <v>3.8415584713220603E-2</v>
      </c>
      <c r="H57" s="202">
        <v>0</v>
      </c>
      <c r="I57" s="202">
        <v>0</v>
      </c>
      <c r="J57" s="208">
        <v>0.21782015264034299</v>
      </c>
      <c r="K57" s="208">
        <v>0.19827586412429801</v>
      </c>
    </row>
    <row r="58" spans="1:11" x14ac:dyDescent="0.2">
      <c r="A58" s="2" t="s">
        <v>77</v>
      </c>
      <c r="B58" s="205">
        <v>74</v>
      </c>
      <c r="C58" s="202">
        <v>4.3647114187478998E-2</v>
      </c>
      <c r="D58" s="202">
        <v>0.450038582086563</v>
      </c>
      <c r="E58" s="202">
        <v>0.225918903946877</v>
      </c>
      <c r="F58" s="202">
        <v>0.11680063605308499</v>
      </c>
      <c r="G58" s="202">
        <v>0.108213193714619</v>
      </c>
      <c r="H58" s="202">
        <v>4.0284208953380599E-2</v>
      </c>
      <c r="I58" s="202">
        <v>1.50973619893193E-2</v>
      </c>
      <c r="J58" s="208">
        <v>0.24798567593097701</v>
      </c>
      <c r="K58" s="208">
        <v>0.20535713434219399</v>
      </c>
    </row>
    <row r="59" spans="1:11" x14ac:dyDescent="0.2">
      <c r="A59" s="2" t="s">
        <v>78</v>
      </c>
      <c r="B59" s="205">
        <v>52</v>
      </c>
      <c r="C59" s="202">
        <v>1.7344195395708101E-2</v>
      </c>
      <c r="D59" s="202">
        <v>0.37383586168289201</v>
      </c>
      <c r="E59" s="202">
        <v>0.38884881138801602</v>
      </c>
      <c r="F59" s="202">
        <v>0.14702428877353699</v>
      </c>
      <c r="G59" s="202">
        <v>7.2946831583976704E-2</v>
      </c>
      <c r="H59" s="202">
        <v>0</v>
      </c>
      <c r="I59" s="202">
        <v>0</v>
      </c>
      <c r="J59" s="208">
        <v>0.233033537864685</v>
      </c>
      <c r="K59" s="208">
        <v>0.210999995470047</v>
      </c>
    </row>
    <row r="60" spans="1:11" x14ac:dyDescent="0.2">
      <c r="A60" s="2" t="s">
        <v>79</v>
      </c>
      <c r="B60" s="205">
        <v>37</v>
      </c>
      <c r="C60" s="202">
        <v>9.0329358354210906E-3</v>
      </c>
      <c r="D60" s="202">
        <v>0.48243835568428001</v>
      </c>
      <c r="E60" s="202">
        <v>0.36124095320701599</v>
      </c>
      <c r="F60" s="202">
        <v>9.2763110995292705E-2</v>
      </c>
      <c r="G60" s="202">
        <v>3.5466402769088697E-2</v>
      </c>
      <c r="H60" s="202">
        <v>1.9058229401707601E-2</v>
      </c>
      <c r="I60" s="202">
        <v>0</v>
      </c>
      <c r="J60" s="208">
        <v>0.21238459646701799</v>
      </c>
      <c r="K60" s="208">
        <v>0.20000000298023199</v>
      </c>
    </row>
    <row r="61" spans="1:11" x14ac:dyDescent="0.2">
      <c r="A61" s="2" t="s">
        <v>80</v>
      </c>
      <c r="B61" s="205">
        <v>14</v>
      </c>
      <c r="C61" s="202" t="s">
        <v>1</v>
      </c>
      <c r="D61" s="202" t="s">
        <v>1</v>
      </c>
      <c r="E61" s="202" t="s">
        <v>1</v>
      </c>
      <c r="F61" s="202" t="s">
        <v>1</v>
      </c>
      <c r="G61" s="202" t="s">
        <v>1</v>
      </c>
      <c r="H61" s="202" t="s">
        <v>1</v>
      </c>
      <c r="I61" s="202" t="s">
        <v>1</v>
      </c>
      <c r="J61" s="208" t="s">
        <v>1</v>
      </c>
      <c r="K61" s="208" t="s">
        <v>1</v>
      </c>
    </row>
    <row r="62" spans="1:11" x14ac:dyDescent="0.2">
      <c r="A62" s="2" t="s">
        <v>81</v>
      </c>
      <c r="B62" s="205">
        <v>75</v>
      </c>
      <c r="C62" s="202">
        <v>8.8449083268642398E-2</v>
      </c>
      <c r="D62" s="202">
        <v>0.48065862059593201</v>
      </c>
      <c r="E62" s="202">
        <v>0.24132229387760201</v>
      </c>
      <c r="F62" s="202">
        <v>0.13290278613567399</v>
      </c>
      <c r="G62" s="202">
        <v>5.6667212396860102E-2</v>
      </c>
      <c r="H62" s="202">
        <v>0</v>
      </c>
      <c r="I62" s="202">
        <v>0</v>
      </c>
      <c r="J62" s="208">
        <v>0.20781584084033999</v>
      </c>
      <c r="K62" s="208">
        <v>0.19117647409439101</v>
      </c>
    </row>
    <row r="63" spans="1:11" x14ac:dyDescent="0.2">
      <c r="A63" s="2" t="s">
        <v>82</v>
      </c>
      <c r="B63" s="205">
        <v>39</v>
      </c>
      <c r="C63" s="202">
        <v>4.2565032839775099E-2</v>
      </c>
      <c r="D63" s="202">
        <v>0.40080457925796498</v>
      </c>
      <c r="E63" s="202">
        <v>0.47131699323654203</v>
      </c>
      <c r="F63" s="202">
        <v>6.4385861158370999E-2</v>
      </c>
      <c r="G63" s="202">
        <v>0</v>
      </c>
      <c r="H63" s="202">
        <v>2.0927550271153499E-2</v>
      </c>
      <c r="I63" s="202">
        <v>0</v>
      </c>
      <c r="J63" s="208">
        <v>0.21297776699066201</v>
      </c>
      <c r="K63" s="208">
        <v>0.20185184478759799</v>
      </c>
    </row>
    <row r="64" spans="1:11" x14ac:dyDescent="0.2">
      <c r="A64" s="2" t="s">
        <v>83</v>
      </c>
      <c r="B64" s="205">
        <v>20</v>
      </c>
      <c r="C64" s="202" t="s">
        <v>1</v>
      </c>
      <c r="D64" s="202" t="s">
        <v>1</v>
      </c>
      <c r="E64" s="202" t="s">
        <v>1</v>
      </c>
      <c r="F64" s="202" t="s">
        <v>1</v>
      </c>
      <c r="G64" s="202" t="s">
        <v>1</v>
      </c>
      <c r="H64" s="202" t="s">
        <v>1</v>
      </c>
      <c r="I64" s="202" t="s">
        <v>1</v>
      </c>
      <c r="J64" s="208" t="s">
        <v>1</v>
      </c>
      <c r="K64" s="208" t="s">
        <v>1</v>
      </c>
    </row>
    <row r="65" spans="1:11" x14ac:dyDescent="0.2">
      <c r="A65" s="2" t="s">
        <v>84</v>
      </c>
      <c r="B65" s="205">
        <v>34</v>
      </c>
      <c r="C65" s="202">
        <v>4.2899157851934398E-2</v>
      </c>
      <c r="D65" s="202">
        <v>0.63254517316818204</v>
      </c>
      <c r="E65" s="202">
        <v>0.226432725787163</v>
      </c>
      <c r="F65" s="202">
        <v>9.8122909665107699E-2</v>
      </c>
      <c r="G65" s="202">
        <v>0</v>
      </c>
      <c r="H65" s="202">
        <v>0</v>
      </c>
      <c r="I65" s="202">
        <v>0</v>
      </c>
      <c r="J65" s="208">
        <v>0.182835608720779</v>
      </c>
      <c r="K65" s="208">
        <v>0.16666667163372001</v>
      </c>
    </row>
    <row r="66" spans="1:11" x14ac:dyDescent="0.2">
      <c r="A66" s="2" t="s">
        <v>85</v>
      </c>
      <c r="B66" s="205">
        <v>63</v>
      </c>
      <c r="C66" s="202">
        <v>5.2801921963691698E-2</v>
      </c>
      <c r="D66" s="202">
        <v>0.44905841350555398</v>
      </c>
      <c r="E66" s="202">
        <v>0.32804888486862199</v>
      </c>
      <c r="F66" s="202">
        <v>0.162001192569733</v>
      </c>
      <c r="G66" s="202">
        <v>0</v>
      </c>
      <c r="H66" s="202">
        <v>8.0895861610770208E-3</v>
      </c>
      <c r="I66" s="202">
        <v>0</v>
      </c>
      <c r="J66" s="208">
        <v>0.209754303097725</v>
      </c>
      <c r="K66" s="208">
        <v>0.19499999284744299</v>
      </c>
    </row>
    <row r="67" spans="1:11" x14ac:dyDescent="0.2">
      <c r="A67" s="2" t="s">
        <v>86</v>
      </c>
      <c r="B67" s="205">
        <v>80</v>
      </c>
      <c r="C67" s="202">
        <v>7.7313996851444203E-2</v>
      </c>
      <c r="D67" s="202">
        <v>0.43308153748512301</v>
      </c>
      <c r="E67" s="202">
        <v>0.30644804239273099</v>
      </c>
      <c r="F67" s="202">
        <v>0.16483695805072801</v>
      </c>
      <c r="G67" s="202">
        <v>1.8319461494684199E-2</v>
      </c>
      <c r="H67" s="202">
        <v>0</v>
      </c>
      <c r="I67" s="202">
        <v>0</v>
      </c>
      <c r="J67" s="208">
        <v>0.208611339330673</v>
      </c>
      <c r="K67" s="208">
        <v>0.19374999403953599</v>
      </c>
    </row>
    <row r="68" spans="1:11" x14ac:dyDescent="0.2">
      <c r="A68" s="2" t="s">
        <v>87</v>
      </c>
      <c r="B68" s="205">
        <v>65</v>
      </c>
      <c r="C68" s="202">
        <v>5.2439644932746901E-2</v>
      </c>
      <c r="D68" s="202">
        <v>0.54955726861953702</v>
      </c>
      <c r="E68" s="202">
        <v>0.30149963498115501</v>
      </c>
      <c r="F68" s="202">
        <v>2.7041925117373501E-2</v>
      </c>
      <c r="G68" s="202">
        <v>6.9461517035961207E-2</v>
      </c>
      <c r="H68" s="202">
        <v>0</v>
      </c>
      <c r="I68" s="202">
        <v>0</v>
      </c>
      <c r="J68" s="208">
        <v>0.194727882742882</v>
      </c>
      <c r="K68" s="208">
        <v>0.17346154153346999</v>
      </c>
    </row>
    <row r="69" spans="1:11" x14ac:dyDescent="0.2">
      <c r="A69" s="2" t="s">
        <v>88</v>
      </c>
      <c r="B69" s="205">
        <v>74</v>
      </c>
      <c r="C69" s="202">
        <v>7.6170407235622406E-2</v>
      </c>
      <c r="D69" s="202">
        <v>0.41272786259651201</v>
      </c>
      <c r="E69" s="202">
        <v>0.36582463979721103</v>
      </c>
      <c r="F69" s="202">
        <v>0.102357648313046</v>
      </c>
      <c r="G69" s="202">
        <v>2.4545518681406999E-2</v>
      </c>
      <c r="H69" s="202">
        <v>1.18790892884135E-2</v>
      </c>
      <c r="I69" s="202">
        <v>6.49481685832143E-3</v>
      </c>
      <c r="J69" s="208">
        <v>0.20811580121517201</v>
      </c>
      <c r="K69" s="208">
        <v>0.20000000298023199</v>
      </c>
    </row>
    <row r="70" spans="1:11" x14ac:dyDescent="0.2">
      <c r="A70" s="2" t="s">
        <v>89</v>
      </c>
      <c r="B70" s="205">
        <v>23</v>
      </c>
      <c r="C70" s="202" t="s">
        <v>1</v>
      </c>
      <c r="D70" s="202" t="s">
        <v>1</v>
      </c>
      <c r="E70" s="202" t="s">
        <v>1</v>
      </c>
      <c r="F70" s="202" t="s">
        <v>1</v>
      </c>
      <c r="G70" s="202" t="s">
        <v>1</v>
      </c>
      <c r="H70" s="202" t="s">
        <v>1</v>
      </c>
      <c r="I70" s="202" t="s">
        <v>1</v>
      </c>
      <c r="J70" s="208" t="s">
        <v>1</v>
      </c>
      <c r="K70" s="208" t="s">
        <v>1</v>
      </c>
    </row>
    <row r="71" spans="1:11" x14ac:dyDescent="0.2">
      <c r="A71" s="3" t="s">
        <v>90</v>
      </c>
      <c r="B71" s="206">
        <v>26</v>
      </c>
      <c r="C71" s="203" t="s">
        <v>1</v>
      </c>
      <c r="D71" s="203" t="s">
        <v>1</v>
      </c>
      <c r="E71" s="203" t="s">
        <v>1</v>
      </c>
      <c r="F71" s="203" t="s">
        <v>1</v>
      </c>
      <c r="G71" s="203" t="s">
        <v>1</v>
      </c>
      <c r="H71" s="203" t="s">
        <v>1</v>
      </c>
      <c r="I71" s="203" t="s">
        <v>1</v>
      </c>
      <c r="J71" s="209" t="s">
        <v>1</v>
      </c>
      <c r="K71" s="209" t="s">
        <v>1</v>
      </c>
    </row>
    <row r="73" spans="1:11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181</v>
      </c>
    </row>
    <row r="4" spans="1:11" x14ac:dyDescent="0.2">
      <c r="A4" t="s">
        <v>173</v>
      </c>
    </row>
    <row r="5" spans="1:11" x14ac:dyDescent="0.2">
      <c r="A5" s="4" t="s">
        <v>24</v>
      </c>
      <c r="B5" s="4" t="s">
        <v>4</v>
      </c>
      <c r="C5" s="4" t="s">
        <v>174</v>
      </c>
      <c r="D5" s="4" t="s">
        <v>175</v>
      </c>
      <c r="E5" s="4" t="s">
        <v>176</v>
      </c>
      <c r="F5" s="4" t="s">
        <v>177</v>
      </c>
      <c r="G5" s="4" t="s">
        <v>178</v>
      </c>
      <c r="H5" s="4" t="s">
        <v>179</v>
      </c>
      <c r="I5" s="4" t="s">
        <v>180</v>
      </c>
      <c r="J5" s="4" t="s">
        <v>25</v>
      </c>
      <c r="K5" s="4" t="s">
        <v>111</v>
      </c>
    </row>
    <row r="6" spans="1:11" x14ac:dyDescent="0.2">
      <c r="A6" s="5" t="s">
        <v>26</v>
      </c>
      <c r="B6" s="213" t="s">
        <v>1</v>
      </c>
      <c r="C6" s="210" t="s">
        <v>1</v>
      </c>
      <c r="D6" s="210" t="s">
        <v>1</v>
      </c>
      <c r="E6" s="210" t="s">
        <v>1</v>
      </c>
      <c r="F6" s="210" t="s">
        <v>1</v>
      </c>
      <c r="G6" s="210" t="s">
        <v>1</v>
      </c>
      <c r="H6" s="210" t="s">
        <v>1</v>
      </c>
      <c r="I6" s="210" t="s">
        <v>1</v>
      </c>
      <c r="J6" s="216" t="s">
        <v>1</v>
      </c>
      <c r="K6" s="216" t="s">
        <v>1</v>
      </c>
    </row>
    <row r="7" spans="1:11" x14ac:dyDescent="0.2">
      <c r="A7" s="2" t="s">
        <v>26</v>
      </c>
      <c r="B7" s="214">
        <v>4399</v>
      </c>
      <c r="C7" s="211">
        <v>1.3003165833652E-2</v>
      </c>
      <c r="D7" s="211">
        <v>0.22934350371360801</v>
      </c>
      <c r="E7" s="211">
        <v>0.37618377804756198</v>
      </c>
      <c r="F7" s="211">
        <v>0.21688316762447399</v>
      </c>
      <c r="G7" s="211">
        <v>0.103516988456249</v>
      </c>
      <c r="H7" s="211">
        <v>4.57104034721851E-2</v>
      </c>
      <c r="I7" s="211">
        <v>1.5359015204012399E-2</v>
      </c>
      <c r="J7" s="217">
        <v>0.28721427917480502</v>
      </c>
      <c r="K7" s="217">
        <v>0.26785713434219399</v>
      </c>
    </row>
    <row r="8" spans="1:11" x14ac:dyDescent="0.2">
      <c r="A8" s="5" t="s">
        <v>27</v>
      </c>
      <c r="B8" s="213" t="s">
        <v>1</v>
      </c>
      <c r="C8" s="210" t="s">
        <v>1</v>
      </c>
      <c r="D8" s="210" t="s">
        <v>1</v>
      </c>
      <c r="E8" s="210" t="s">
        <v>1</v>
      </c>
      <c r="F8" s="210" t="s">
        <v>1</v>
      </c>
      <c r="G8" s="210" t="s">
        <v>1</v>
      </c>
      <c r="H8" s="210" t="s">
        <v>1</v>
      </c>
      <c r="I8" s="210" t="s">
        <v>1</v>
      </c>
      <c r="J8" s="216" t="s">
        <v>1</v>
      </c>
      <c r="K8" s="216" t="s">
        <v>1</v>
      </c>
    </row>
    <row r="9" spans="1:11" x14ac:dyDescent="0.2">
      <c r="A9" s="2" t="s">
        <v>28</v>
      </c>
      <c r="B9" s="214">
        <v>97</v>
      </c>
      <c r="C9" s="211">
        <v>2.2546704858541499E-2</v>
      </c>
      <c r="D9" s="211">
        <v>0.16617195308208499</v>
      </c>
      <c r="E9" s="211">
        <v>0.39648687839508101</v>
      </c>
      <c r="F9" s="211">
        <v>0.21650047600269301</v>
      </c>
      <c r="G9" s="211">
        <v>9.0481527149677304E-2</v>
      </c>
      <c r="H9" s="211">
        <v>8.0626040697097806E-2</v>
      </c>
      <c r="I9" s="211">
        <v>2.7186403051018701E-2</v>
      </c>
      <c r="J9" s="217">
        <v>0.30874019861221302</v>
      </c>
      <c r="K9" s="217">
        <v>0.27500000596046398</v>
      </c>
    </row>
    <row r="10" spans="1:11" x14ac:dyDescent="0.2">
      <c r="A10" s="2" t="s">
        <v>29</v>
      </c>
      <c r="B10" s="214">
        <v>80</v>
      </c>
      <c r="C10" s="211">
        <v>7.4336584657430597E-3</v>
      </c>
      <c r="D10" s="211">
        <v>0.143443822860718</v>
      </c>
      <c r="E10" s="211">
        <v>0.42390221357345598</v>
      </c>
      <c r="F10" s="211">
        <v>0.27814590930938698</v>
      </c>
      <c r="G10" s="211">
        <v>8.1802807748317705E-2</v>
      </c>
      <c r="H10" s="211">
        <v>6.5271586179733304E-2</v>
      </c>
      <c r="I10" s="211">
        <v>0</v>
      </c>
      <c r="J10" s="217">
        <v>0.304021656513214</v>
      </c>
      <c r="K10" s="217">
        <v>0.28000000119209301</v>
      </c>
    </row>
    <row r="11" spans="1:11" x14ac:dyDescent="0.2">
      <c r="A11" s="2" t="s">
        <v>30</v>
      </c>
      <c r="B11" s="214">
        <v>100</v>
      </c>
      <c r="C11" s="211">
        <v>3.41750346124172E-2</v>
      </c>
      <c r="D11" s="211">
        <v>0.20048126578330999</v>
      </c>
      <c r="E11" s="211">
        <v>0.35376450419425998</v>
      </c>
      <c r="F11" s="211">
        <v>0.19514703750610399</v>
      </c>
      <c r="G11" s="211">
        <v>0.180265977978706</v>
      </c>
      <c r="H11" s="211">
        <v>2.8230438008904499E-2</v>
      </c>
      <c r="I11" s="211">
        <v>7.9357447102665901E-3</v>
      </c>
      <c r="J11" s="217">
        <v>0.28671875596046398</v>
      </c>
      <c r="K11" s="217">
        <v>0.26933333277702298</v>
      </c>
    </row>
    <row r="12" spans="1:11" x14ac:dyDescent="0.2">
      <c r="A12" s="2" t="s">
        <v>31</v>
      </c>
      <c r="B12" s="214">
        <v>88</v>
      </c>
      <c r="C12" s="211">
        <v>6.1728362925350701E-3</v>
      </c>
      <c r="D12" s="211">
        <v>0.15943379700183899</v>
      </c>
      <c r="E12" s="211">
        <v>0.38142493367195102</v>
      </c>
      <c r="F12" s="211">
        <v>0.256629347801208</v>
      </c>
      <c r="G12" s="211">
        <v>9.2967100441455799E-2</v>
      </c>
      <c r="H12" s="211">
        <v>5.3188271820545197E-2</v>
      </c>
      <c r="I12" s="211">
        <v>5.0183746963739402E-2</v>
      </c>
      <c r="J12" s="217">
        <v>0.306642085313797</v>
      </c>
      <c r="K12" s="217">
        <v>0.28249999880790699</v>
      </c>
    </row>
    <row r="13" spans="1:11" x14ac:dyDescent="0.2">
      <c r="A13" s="2" t="s">
        <v>32</v>
      </c>
      <c r="B13" s="214">
        <v>90</v>
      </c>
      <c r="C13" s="211">
        <v>1.5834899619221701E-2</v>
      </c>
      <c r="D13" s="211">
        <v>0.32171323895454401</v>
      </c>
      <c r="E13" s="211">
        <v>0.45790010690689098</v>
      </c>
      <c r="F13" s="211">
        <v>0.17229031026363401</v>
      </c>
      <c r="G13" s="211">
        <v>3.2261453568935401E-2</v>
      </c>
      <c r="H13" s="211">
        <v>0</v>
      </c>
      <c r="I13" s="211">
        <v>0</v>
      </c>
      <c r="J13" s="217">
        <v>0.239211469888687</v>
      </c>
      <c r="K13" s="217">
        <v>0.22666667401790599</v>
      </c>
    </row>
    <row r="14" spans="1:11" x14ac:dyDescent="0.2">
      <c r="A14" s="2" t="s">
        <v>33</v>
      </c>
      <c r="B14" s="214">
        <v>80</v>
      </c>
      <c r="C14" s="211">
        <v>6.5879367291927296E-2</v>
      </c>
      <c r="D14" s="211">
        <v>0.20218545198440599</v>
      </c>
      <c r="E14" s="211">
        <v>0.46991118788719199</v>
      </c>
      <c r="F14" s="211">
        <v>0.12117609381675699</v>
      </c>
      <c r="G14" s="211">
        <v>6.6287942230701405E-2</v>
      </c>
      <c r="H14" s="211">
        <v>3.5576190799474702E-2</v>
      </c>
      <c r="I14" s="211">
        <v>3.8983765989542001E-2</v>
      </c>
      <c r="J14" s="217">
        <v>0.27031585574150102</v>
      </c>
      <c r="K14" s="217">
        <v>0.26023811101913502</v>
      </c>
    </row>
    <row r="15" spans="1:11" x14ac:dyDescent="0.2">
      <c r="A15" s="2" t="s">
        <v>34</v>
      </c>
      <c r="B15" s="214">
        <v>70</v>
      </c>
      <c r="C15" s="211">
        <v>4.1452599689364399E-3</v>
      </c>
      <c r="D15" s="211">
        <v>0.24832755327224701</v>
      </c>
      <c r="E15" s="211">
        <v>0.32229852676391602</v>
      </c>
      <c r="F15" s="211">
        <v>0.13383400440216101</v>
      </c>
      <c r="G15" s="211">
        <v>0.17164705693721799</v>
      </c>
      <c r="H15" s="211">
        <v>5.8032624423503897E-2</v>
      </c>
      <c r="I15" s="211">
        <v>6.1714991927146898E-2</v>
      </c>
      <c r="J15" s="217">
        <v>0.30850458145141602</v>
      </c>
      <c r="K15" s="217">
        <v>0.26393443346023598</v>
      </c>
    </row>
    <row r="16" spans="1:11" x14ac:dyDescent="0.2">
      <c r="A16" s="2" t="s">
        <v>35</v>
      </c>
      <c r="B16" s="214">
        <v>80</v>
      </c>
      <c r="C16" s="211">
        <v>1.6365898773074199E-2</v>
      </c>
      <c r="D16" s="211">
        <v>0.27274826169013999</v>
      </c>
      <c r="E16" s="211">
        <v>0.24570478498935699</v>
      </c>
      <c r="F16" s="211">
        <v>0.27373605966567999</v>
      </c>
      <c r="G16" s="211">
        <v>8.1216357648372706E-2</v>
      </c>
      <c r="H16" s="211">
        <v>6.9651305675506606E-2</v>
      </c>
      <c r="I16" s="211">
        <v>4.0577333420515102E-2</v>
      </c>
      <c r="J16" s="217">
        <v>0.30175453424453702</v>
      </c>
      <c r="K16" s="217">
        <v>0.28571429848670998</v>
      </c>
    </row>
    <row r="17" spans="1:11" x14ac:dyDescent="0.2">
      <c r="A17" s="2" t="s">
        <v>36</v>
      </c>
      <c r="B17" s="214">
        <v>57</v>
      </c>
      <c r="C17" s="211">
        <v>0</v>
      </c>
      <c r="D17" s="211">
        <v>0.29002490639686601</v>
      </c>
      <c r="E17" s="211">
        <v>0.35657739639282199</v>
      </c>
      <c r="F17" s="211">
        <v>0.170761927962303</v>
      </c>
      <c r="G17" s="211">
        <v>0.13113507628440901</v>
      </c>
      <c r="H17" s="211">
        <v>4.6525791287422201E-2</v>
      </c>
      <c r="I17" s="211">
        <v>4.97491052374244E-3</v>
      </c>
      <c r="J17" s="217">
        <v>0.275823324918747</v>
      </c>
      <c r="K17" s="217">
        <v>0.261249989271164</v>
      </c>
    </row>
    <row r="18" spans="1:11" x14ac:dyDescent="0.2">
      <c r="A18" s="2" t="s">
        <v>37</v>
      </c>
      <c r="B18" s="214">
        <v>50</v>
      </c>
      <c r="C18" s="211">
        <v>0</v>
      </c>
      <c r="D18" s="211">
        <v>0.15834651887416801</v>
      </c>
      <c r="E18" s="211">
        <v>0.47077819705009499</v>
      </c>
      <c r="F18" s="211">
        <v>0.226205334067345</v>
      </c>
      <c r="G18" s="211">
        <v>5.9137258678674698E-2</v>
      </c>
      <c r="H18" s="211">
        <v>2.0394641906023001E-2</v>
      </c>
      <c r="I18" s="211">
        <v>6.5138034522533403E-2</v>
      </c>
      <c r="J18" s="217">
        <v>0.30069899559021002</v>
      </c>
      <c r="K18" s="217">
        <v>0.28428572416305498</v>
      </c>
    </row>
    <row r="19" spans="1:11" x14ac:dyDescent="0.2">
      <c r="A19" s="2" t="s">
        <v>38</v>
      </c>
      <c r="B19" s="214">
        <v>59</v>
      </c>
      <c r="C19" s="211">
        <v>1.15120289847255E-2</v>
      </c>
      <c r="D19" s="211">
        <v>0.23975332081317899</v>
      </c>
      <c r="E19" s="211">
        <v>0.51800781488418601</v>
      </c>
      <c r="F19" s="211">
        <v>8.4853164851665497E-2</v>
      </c>
      <c r="G19" s="211">
        <v>7.7267348766326904E-2</v>
      </c>
      <c r="H19" s="211">
        <v>6.8606309592723805E-2</v>
      </c>
      <c r="I19" s="211">
        <v>0</v>
      </c>
      <c r="J19" s="217">
        <v>0.25909751653671298</v>
      </c>
      <c r="K19" s="217">
        <v>0.239999994635582</v>
      </c>
    </row>
    <row r="20" spans="1:11" x14ac:dyDescent="0.2">
      <c r="A20" s="2" t="s">
        <v>39</v>
      </c>
      <c r="B20" s="214">
        <v>43</v>
      </c>
      <c r="C20" s="211">
        <v>1.3422846794128401E-2</v>
      </c>
      <c r="D20" s="211">
        <v>0.35783907771110501</v>
      </c>
      <c r="E20" s="211">
        <v>0.362379640340805</v>
      </c>
      <c r="F20" s="211">
        <v>0.14379291236400599</v>
      </c>
      <c r="G20" s="211">
        <v>5.4826702922582599E-2</v>
      </c>
      <c r="H20" s="211">
        <v>3.9757795631885501E-2</v>
      </c>
      <c r="I20" s="211">
        <v>2.7981011196970901E-2</v>
      </c>
      <c r="J20" s="217">
        <v>0.26324024796485901</v>
      </c>
      <c r="K20" s="217">
        <v>0.22291666269302399</v>
      </c>
    </row>
    <row r="21" spans="1:11" x14ac:dyDescent="0.2">
      <c r="A21" s="2" t="s">
        <v>40</v>
      </c>
      <c r="B21" s="214">
        <v>9</v>
      </c>
      <c r="C21" s="211" t="s">
        <v>1</v>
      </c>
      <c r="D21" s="211" t="s">
        <v>1</v>
      </c>
      <c r="E21" s="211" t="s">
        <v>1</v>
      </c>
      <c r="F21" s="211" t="s">
        <v>1</v>
      </c>
      <c r="G21" s="211" t="s">
        <v>1</v>
      </c>
      <c r="H21" s="211" t="s">
        <v>1</v>
      </c>
      <c r="I21" s="211" t="s">
        <v>1</v>
      </c>
      <c r="J21" s="217" t="s">
        <v>1</v>
      </c>
      <c r="K21" s="217" t="s">
        <v>1</v>
      </c>
    </row>
    <row r="22" spans="1:11" x14ac:dyDescent="0.2">
      <c r="A22" s="2" t="s">
        <v>41</v>
      </c>
      <c r="B22" s="214">
        <v>85</v>
      </c>
      <c r="C22" s="211">
        <v>8.0030113458633406E-3</v>
      </c>
      <c r="D22" s="211">
        <v>0.247815310955048</v>
      </c>
      <c r="E22" s="211">
        <v>0.42736792564392101</v>
      </c>
      <c r="F22" s="211">
        <v>0.23599001765251201</v>
      </c>
      <c r="G22" s="211">
        <v>4.6929724514484399E-2</v>
      </c>
      <c r="H22" s="211">
        <v>3.3893998712301303E-2</v>
      </c>
      <c r="I22" s="211">
        <v>0</v>
      </c>
      <c r="J22" s="217">
        <v>0.26278328895568798</v>
      </c>
      <c r="K22" s="217">
        <v>0.25</v>
      </c>
    </row>
    <row r="23" spans="1:11" x14ac:dyDescent="0.2">
      <c r="A23" s="2" t="s">
        <v>42</v>
      </c>
      <c r="B23" s="214">
        <v>86</v>
      </c>
      <c r="C23" s="211">
        <v>5.2386908791959303E-3</v>
      </c>
      <c r="D23" s="211">
        <v>0.19222830235958099</v>
      </c>
      <c r="E23" s="211">
        <v>0.349981218576431</v>
      </c>
      <c r="F23" s="211">
        <v>0.26968204975128202</v>
      </c>
      <c r="G23" s="211">
        <v>0.11963626742363</v>
      </c>
      <c r="H23" s="211">
        <v>3.5437811166048001E-2</v>
      </c>
      <c r="I23" s="211">
        <v>2.77956426143646E-2</v>
      </c>
      <c r="J23" s="217">
        <v>0.30199736356735202</v>
      </c>
      <c r="K23" s="217">
        <v>0.28131148219108598</v>
      </c>
    </row>
    <row r="24" spans="1:11" x14ac:dyDescent="0.2">
      <c r="A24" s="2" t="s">
        <v>43</v>
      </c>
      <c r="B24" s="214">
        <v>84</v>
      </c>
      <c r="C24" s="211">
        <v>2.3046435788273801E-2</v>
      </c>
      <c r="D24" s="211">
        <v>0.264167189598083</v>
      </c>
      <c r="E24" s="211">
        <v>0.39689049124717701</v>
      </c>
      <c r="F24" s="211">
        <v>0.15900881588459001</v>
      </c>
      <c r="G24" s="211">
        <v>0.10595723241567601</v>
      </c>
      <c r="H24" s="211">
        <v>5.0929814577102703E-2</v>
      </c>
      <c r="I24" s="211">
        <v>0</v>
      </c>
      <c r="J24" s="217">
        <v>0.26656588912010198</v>
      </c>
      <c r="K24" s="217">
        <v>0.235499992966652</v>
      </c>
    </row>
    <row r="25" spans="1:11" x14ac:dyDescent="0.2">
      <c r="A25" s="2" t="s">
        <v>44</v>
      </c>
      <c r="B25" s="214">
        <v>76</v>
      </c>
      <c r="C25" s="211">
        <v>1.5139013528823899E-2</v>
      </c>
      <c r="D25" s="211">
        <v>0.17519186437129999</v>
      </c>
      <c r="E25" s="211">
        <v>0.44871142506599399</v>
      </c>
      <c r="F25" s="211">
        <v>0.19511529803276101</v>
      </c>
      <c r="G25" s="211">
        <v>8.1992372870445293E-2</v>
      </c>
      <c r="H25" s="211">
        <v>8.38500186800957E-2</v>
      </c>
      <c r="I25" s="211">
        <v>0</v>
      </c>
      <c r="J25" s="217">
        <v>0.289923936128616</v>
      </c>
      <c r="K25" s="217">
        <v>0.26473683118820202</v>
      </c>
    </row>
    <row r="26" spans="1:11" x14ac:dyDescent="0.2">
      <c r="A26" s="2" t="s">
        <v>45</v>
      </c>
      <c r="B26" s="214">
        <v>63</v>
      </c>
      <c r="C26" s="211">
        <v>0</v>
      </c>
      <c r="D26" s="211">
        <v>0.32046884298324602</v>
      </c>
      <c r="E26" s="211">
        <v>0.38560456037521401</v>
      </c>
      <c r="F26" s="211">
        <v>0.201654657721519</v>
      </c>
      <c r="G26" s="211">
        <v>2.0595077425241502E-2</v>
      </c>
      <c r="H26" s="211">
        <v>7.1676842868328094E-2</v>
      </c>
      <c r="I26" s="211">
        <v>0</v>
      </c>
      <c r="J26" s="217">
        <v>0.26140907406806901</v>
      </c>
      <c r="K26" s="217">
        <v>0.23687499761581399</v>
      </c>
    </row>
    <row r="27" spans="1:11" x14ac:dyDescent="0.2">
      <c r="A27" s="2" t="s">
        <v>46</v>
      </c>
      <c r="B27" s="214">
        <v>41</v>
      </c>
      <c r="C27" s="211">
        <v>0</v>
      </c>
      <c r="D27" s="211">
        <v>0.17780688405036901</v>
      </c>
      <c r="E27" s="211">
        <v>0.45960089564323398</v>
      </c>
      <c r="F27" s="211">
        <v>0.18074922263622301</v>
      </c>
      <c r="G27" s="211">
        <v>0.18184301257133501</v>
      </c>
      <c r="H27" s="211">
        <v>0</v>
      </c>
      <c r="I27" s="211">
        <v>0</v>
      </c>
      <c r="J27" s="217">
        <v>0.28184249997138999</v>
      </c>
      <c r="K27" s="217">
        <v>0.25</v>
      </c>
    </row>
    <row r="28" spans="1:11" x14ac:dyDescent="0.2">
      <c r="A28" s="2" t="s">
        <v>47</v>
      </c>
      <c r="B28" s="214">
        <v>30</v>
      </c>
      <c r="C28" s="211">
        <v>2.2466884925961501E-2</v>
      </c>
      <c r="D28" s="211">
        <v>0.122600078582764</v>
      </c>
      <c r="E28" s="211">
        <v>0.481417626142502</v>
      </c>
      <c r="F28" s="211">
        <v>0.260181844234467</v>
      </c>
      <c r="G28" s="211">
        <v>9.5343567430973095E-2</v>
      </c>
      <c r="H28" s="211">
        <v>0</v>
      </c>
      <c r="I28" s="211">
        <v>1.79899912327528E-2</v>
      </c>
      <c r="J28" s="217">
        <v>0.27286821603775002</v>
      </c>
      <c r="K28" s="217">
        <v>0.24772727489471399</v>
      </c>
    </row>
    <row r="29" spans="1:11" x14ac:dyDescent="0.2">
      <c r="A29" s="2" t="s">
        <v>48</v>
      </c>
      <c r="B29" s="214">
        <v>36</v>
      </c>
      <c r="C29" s="211">
        <v>0</v>
      </c>
      <c r="D29" s="211">
        <v>0.27227762341499301</v>
      </c>
      <c r="E29" s="211">
        <v>0.43829298019409202</v>
      </c>
      <c r="F29" s="211">
        <v>0.151827841997147</v>
      </c>
      <c r="G29" s="211">
        <v>8.6502246558666201E-2</v>
      </c>
      <c r="H29" s="211">
        <v>0</v>
      </c>
      <c r="I29" s="211">
        <v>5.1099326461553601E-2</v>
      </c>
      <c r="J29" s="217">
        <v>0.27252244949340798</v>
      </c>
      <c r="K29" s="217">
        <v>0.243636354804039</v>
      </c>
    </row>
    <row r="30" spans="1:11" x14ac:dyDescent="0.2">
      <c r="A30" s="2" t="s">
        <v>49</v>
      </c>
      <c r="B30" s="214">
        <v>6</v>
      </c>
      <c r="C30" s="211" t="s">
        <v>1</v>
      </c>
      <c r="D30" s="211" t="s">
        <v>1</v>
      </c>
      <c r="E30" s="211" t="s">
        <v>1</v>
      </c>
      <c r="F30" s="211" t="s">
        <v>1</v>
      </c>
      <c r="G30" s="211" t="s">
        <v>1</v>
      </c>
      <c r="H30" s="211" t="s">
        <v>1</v>
      </c>
      <c r="I30" s="211" t="s">
        <v>1</v>
      </c>
      <c r="J30" s="217" t="s">
        <v>1</v>
      </c>
      <c r="K30" s="217" t="s">
        <v>1</v>
      </c>
    </row>
    <row r="31" spans="1:11" x14ac:dyDescent="0.2">
      <c r="A31" s="2" t="s">
        <v>50</v>
      </c>
      <c r="B31" s="214">
        <v>18</v>
      </c>
      <c r="C31" s="211" t="s">
        <v>1</v>
      </c>
      <c r="D31" s="211" t="s">
        <v>1</v>
      </c>
      <c r="E31" s="211" t="s">
        <v>1</v>
      </c>
      <c r="F31" s="211" t="s">
        <v>1</v>
      </c>
      <c r="G31" s="211" t="s">
        <v>1</v>
      </c>
      <c r="H31" s="211" t="s">
        <v>1</v>
      </c>
      <c r="I31" s="211" t="s">
        <v>1</v>
      </c>
      <c r="J31" s="217" t="s">
        <v>1</v>
      </c>
      <c r="K31" s="217" t="s">
        <v>1</v>
      </c>
    </row>
    <row r="32" spans="1:11" x14ac:dyDescent="0.2">
      <c r="A32" s="2" t="s">
        <v>51</v>
      </c>
      <c r="B32" s="214">
        <v>92</v>
      </c>
      <c r="C32" s="211">
        <v>2.78102699667215E-2</v>
      </c>
      <c r="D32" s="211">
        <v>0.27211752533912698</v>
      </c>
      <c r="E32" s="211">
        <v>0.38861182332038902</v>
      </c>
      <c r="F32" s="211">
        <v>0.17077758908271801</v>
      </c>
      <c r="G32" s="211">
        <v>0.107210658490658</v>
      </c>
      <c r="H32" s="211">
        <v>5.6618619710207003E-3</v>
      </c>
      <c r="I32" s="211">
        <v>2.78102699667215E-2</v>
      </c>
      <c r="J32" s="217">
        <v>0.26927927136421198</v>
      </c>
      <c r="K32" s="217">
        <v>0.25350001454353299</v>
      </c>
    </row>
    <row r="33" spans="1:11" x14ac:dyDescent="0.2">
      <c r="A33" s="2" t="s">
        <v>52</v>
      </c>
      <c r="B33" s="214">
        <v>69</v>
      </c>
      <c r="C33" s="211">
        <v>0</v>
      </c>
      <c r="D33" s="211">
        <v>0.27737057209014898</v>
      </c>
      <c r="E33" s="211">
        <v>0.30590227246284502</v>
      </c>
      <c r="F33" s="211">
        <v>0.26670172810554499</v>
      </c>
      <c r="G33" s="211">
        <v>9.5763929188251495E-2</v>
      </c>
      <c r="H33" s="211">
        <v>3.9071250706911101E-2</v>
      </c>
      <c r="I33" s="211">
        <v>1.5190227888524499E-2</v>
      </c>
      <c r="J33" s="217">
        <v>0.29334914684295699</v>
      </c>
      <c r="K33" s="217">
        <v>0.27291667461395303</v>
      </c>
    </row>
    <row r="34" spans="1:11" x14ac:dyDescent="0.2">
      <c r="A34" s="2" t="s">
        <v>53</v>
      </c>
      <c r="B34" s="214">
        <v>40</v>
      </c>
      <c r="C34" s="211">
        <v>0</v>
      </c>
      <c r="D34" s="211">
        <v>0.18897294998168901</v>
      </c>
      <c r="E34" s="211">
        <v>0.38376608490943898</v>
      </c>
      <c r="F34" s="211">
        <v>0.28388467431068398</v>
      </c>
      <c r="G34" s="211">
        <v>0</v>
      </c>
      <c r="H34" s="211">
        <v>1.48317348212004E-2</v>
      </c>
      <c r="I34" s="211">
        <v>0.12854453921318101</v>
      </c>
      <c r="J34" s="217">
        <v>0.31837257742881803</v>
      </c>
      <c r="K34" s="217">
        <v>0.266666680574417</v>
      </c>
    </row>
    <row r="35" spans="1:11" x14ac:dyDescent="0.2">
      <c r="A35" s="2" t="s">
        <v>54</v>
      </c>
      <c r="B35" s="214">
        <v>23</v>
      </c>
      <c r="C35" s="211" t="s">
        <v>1</v>
      </c>
      <c r="D35" s="211" t="s">
        <v>1</v>
      </c>
      <c r="E35" s="211" t="s">
        <v>1</v>
      </c>
      <c r="F35" s="211" t="s">
        <v>1</v>
      </c>
      <c r="G35" s="211" t="s">
        <v>1</v>
      </c>
      <c r="H35" s="211" t="s">
        <v>1</v>
      </c>
      <c r="I35" s="211" t="s">
        <v>1</v>
      </c>
      <c r="J35" s="217" t="s">
        <v>1</v>
      </c>
      <c r="K35" s="217" t="s">
        <v>1</v>
      </c>
    </row>
    <row r="36" spans="1:11" x14ac:dyDescent="0.2">
      <c r="A36" s="2" t="s">
        <v>55</v>
      </c>
      <c r="B36" s="214">
        <v>22</v>
      </c>
      <c r="C36" s="211" t="s">
        <v>1</v>
      </c>
      <c r="D36" s="211" t="s">
        <v>1</v>
      </c>
      <c r="E36" s="211" t="s">
        <v>1</v>
      </c>
      <c r="F36" s="211" t="s">
        <v>1</v>
      </c>
      <c r="G36" s="211" t="s">
        <v>1</v>
      </c>
      <c r="H36" s="211" t="s">
        <v>1</v>
      </c>
      <c r="I36" s="211" t="s">
        <v>1</v>
      </c>
      <c r="J36" s="217" t="s">
        <v>1</v>
      </c>
      <c r="K36" s="217" t="s">
        <v>1</v>
      </c>
    </row>
    <row r="37" spans="1:11" x14ac:dyDescent="0.2">
      <c r="A37" s="2" t="s">
        <v>56</v>
      </c>
      <c r="B37" s="214">
        <v>32</v>
      </c>
      <c r="C37" s="211">
        <v>5.8142445981502498E-2</v>
      </c>
      <c r="D37" s="211">
        <v>0.25833857059478799</v>
      </c>
      <c r="E37" s="211">
        <v>0.35415956377983099</v>
      </c>
      <c r="F37" s="211">
        <v>0.17731733620166801</v>
      </c>
      <c r="G37" s="211">
        <v>0.152042090892792</v>
      </c>
      <c r="H37" s="211">
        <v>0</v>
      </c>
      <c r="I37" s="211">
        <v>0</v>
      </c>
      <c r="J37" s="217">
        <v>0.26886975765228299</v>
      </c>
      <c r="K37" s="217">
        <v>0.259999990463257</v>
      </c>
    </row>
    <row r="38" spans="1:11" x14ac:dyDescent="0.2">
      <c r="A38" s="2" t="s">
        <v>57</v>
      </c>
      <c r="B38" s="214">
        <v>86</v>
      </c>
      <c r="C38" s="211">
        <v>4.0641278028488201E-2</v>
      </c>
      <c r="D38" s="211">
        <v>0.26620674133300798</v>
      </c>
      <c r="E38" s="211">
        <v>0.44416293501853898</v>
      </c>
      <c r="F38" s="211">
        <v>0.10337018966674801</v>
      </c>
      <c r="G38" s="211">
        <v>6.4586862921714797E-2</v>
      </c>
      <c r="H38" s="211">
        <v>6.6411316394805894E-2</v>
      </c>
      <c r="I38" s="211">
        <v>1.46206812933087E-2</v>
      </c>
      <c r="J38" s="217">
        <v>0.27206540107727101</v>
      </c>
      <c r="K38" s="217">
        <v>0.259999990463257</v>
      </c>
    </row>
    <row r="39" spans="1:11" x14ac:dyDescent="0.2">
      <c r="A39" s="2" t="s">
        <v>58</v>
      </c>
      <c r="B39" s="214">
        <v>75</v>
      </c>
      <c r="C39" s="211">
        <v>9.5559265464544296E-3</v>
      </c>
      <c r="D39" s="211">
        <v>0.17596603929996499</v>
      </c>
      <c r="E39" s="211">
        <v>0.44709795713424699</v>
      </c>
      <c r="F39" s="211">
        <v>0.20446611940860701</v>
      </c>
      <c r="G39" s="211">
        <v>0.14946214854717299</v>
      </c>
      <c r="H39" s="211">
        <v>1.3451810926198999E-2</v>
      </c>
      <c r="I39" s="211">
        <v>0</v>
      </c>
      <c r="J39" s="217">
        <v>0.28554785251617398</v>
      </c>
      <c r="K39" s="217">
        <v>0.26818183064460799</v>
      </c>
    </row>
    <row r="40" spans="1:11" x14ac:dyDescent="0.2">
      <c r="A40" s="2" t="s">
        <v>59</v>
      </c>
      <c r="B40" s="214">
        <v>52</v>
      </c>
      <c r="C40" s="211">
        <v>1.05868289247155E-2</v>
      </c>
      <c r="D40" s="211">
        <v>0.263465195894241</v>
      </c>
      <c r="E40" s="211">
        <v>0.430073082447052</v>
      </c>
      <c r="F40" s="211">
        <v>0.107098929584026</v>
      </c>
      <c r="G40" s="211">
        <v>0.101929515600204</v>
      </c>
      <c r="H40" s="211">
        <v>7.0238359272479997E-2</v>
      </c>
      <c r="I40" s="211">
        <v>1.66080854833126E-2</v>
      </c>
      <c r="J40" s="217">
        <v>0.28264147043228099</v>
      </c>
      <c r="K40" s="217">
        <v>0.23454545438289601</v>
      </c>
    </row>
    <row r="41" spans="1:11" x14ac:dyDescent="0.2">
      <c r="A41" s="2" t="s">
        <v>60</v>
      </c>
      <c r="B41" s="214">
        <v>75</v>
      </c>
      <c r="C41" s="211">
        <v>0</v>
      </c>
      <c r="D41" s="211">
        <v>0.15944845974445301</v>
      </c>
      <c r="E41" s="211">
        <v>0.44572201371192899</v>
      </c>
      <c r="F41" s="211">
        <v>0.28751271963119501</v>
      </c>
      <c r="G41" s="211">
        <v>8.04345458745956E-2</v>
      </c>
      <c r="H41" s="211">
        <v>2.68822871148586E-2</v>
      </c>
      <c r="I41" s="211">
        <v>0</v>
      </c>
      <c r="J41" s="217">
        <v>0.28413370251655601</v>
      </c>
      <c r="K41" s="217">
        <v>0.273333340883255</v>
      </c>
    </row>
    <row r="42" spans="1:11" x14ac:dyDescent="0.2">
      <c r="A42" s="2" t="s">
        <v>61</v>
      </c>
      <c r="B42" s="214">
        <v>47</v>
      </c>
      <c r="C42" s="211">
        <v>1.3813768513500699E-2</v>
      </c>
      <c r="D42" s="211">
        <v>0.28321328759193398</v>
      </c>
      <c r="E42" s="211">
        <v>0.40994915366172802</v>
      </c>
      <c r="F42" s="211">
        <v>0.23802761733531999</v>
      </c>
      <c r="G42" s="211">
        <v>4.2624909430742298E-2</v>
      </c>
      <c r="H42" s="211">
        <v>1.2371240183711101E-2</v>
      </c>
      <c r="I42" s="211">
        <v>0</v>
      </c>
      <c r="J42" s="217">
        <v>0.26229044795036299</v>
      </c>
      <c r="K42" s="217">
        <v>0.25409835577011097</v>
      </c>
    </row>
    <row r="43" spans="1:11" x14ac:dyDescent="0.2">
      <c r="A43" s="2" t="s">
        <v>62</v>
      </c>
      <c r="B43" s="214">
        <v>63</v>
      </c>
      <c r="C43" s="211">
        <v>0</v>
      </c>
      <c r="D43" s="211">
        <v>0.22595922648906699</v>
      </c>
      <c r="E43" s="211">
        <v>0.42246684432029702</v>
      </c>
      <c r="F43" s="211">
        <v>0.161232113838196</v>
      </c>
      <c r="G43" s="211">
        <v>8.5316203534603105E-2</v>
      </c>
      <c r="H43" s="211">
        <v>0.105025611817837</v>
      </c>
      <c r="I43" s="211">
        <v>0</v>
      </c>
      <c r="J43" s="217">
        <v>0.28734004497528098</v>
      </c>
      <c r="K43" s="217">
        <v>0.27083334326744102</v>
      </c>
    </row>
    <row r="44" spans="1:11" x14ac:dyDescent="0.2">
      <c r="A44" s="2" t="s">
        <v>63</v>
      </c>
      <c r="B44" s="214">
        <v>71</v>
      </c>
      <c r="C44" s="211">
        <v>5.7686157524585698E-3</v>
      </c>
      <c r="D44" s="211">
        <v>0.22081719338893899</v>
      </c>
      <c r="E44" s="211">
        <v>0.42180922627449002</v>
      </c>
      <c r="F44" s="211">
        <v>0.15777328610420199</v>
      </c>
      <c r="G44" s="211">
        <v>0.13917851448059099</v>
      </c>
      <c r="H44" s="211">
        <v>3.8379609584808301E-2</v>
      </c>
      <c r="I44" s="211">
        <v>1.6273567453026799E-2</v>
      </c>
      <c r="J44" s="217">
        <v>0.28432345390319802</v>
      </c>
      <c r="K44" s="217">
        <v>0.25416666269302401</v>
      </c>
    </row>
    <row r="45" spans="1:11" x14ac:dyDescent="0.2">
      <c r="A45" s="2" t="s">
        <v>64</v>
      </c>
      <c r="B45" s="214">
        <v>80</v>
      </c>
      <c r="C45" s="211">
        <v>7.9795373603701591E-3</v>
      </c>
      <c r="D45" s="211">
        <v>0.26150953769683799</v>
      </c>
      <c r="E45" s="211">
        <v>0.351192086935043</v>
      </c>
      <c r="F45" s="211">
        <v>0.21646635234355899</v>
      </c>
      <c r="G45" s="211">
        <v>0.101739943027496</v>
      </c>
      <c r="H45" s="211">
        <v>6.1112537980079699E-2</v>
      </c>
      <c r="I45" s="211">
        <v>0</v>
      </c>
      <c r="J45" s="217">
        <v>0.28059163689613298</v>
      </c>
      <c r="K45" s="217">
        <v>0.25900000333786</v>
      </c>
    </row>
    <row r="46" spans="1:11" x14ac:dyDescent="0.2">
      <c r="A46" s="2" t="s">
        <v>65</v>
      </c>
      <c r="B46" s="214">
        <v>60</v>
      </c>
      <c r="C46" s="211">
        <v>6.1656860634684597E-3</v>
      </c>
      <c r="D46" s="211">
        <v>0.14113947749137901</v>
      </c>
      <c r="E46" s="211">
        <v>0.34603816270828203</v>
      </c>
      <c r="F46" s="211">
        <v>0.27907714247703602</v>
      </c>
      <c r="G46" s="211">
        <v>0.17277228832244901</v>
      </c>
      <c r="H46" s="211">
        <v>4.6948090195655802E-2</v>
      </c>
      <c r="I46" s="211">
        <v>7.8591546043753607E-3</v>
      </c>
      <c r="J46" s="217">
        <v>0.313342064619064</v>
      </c>
      <c r="K46" s="217">
        <v>0.30208334326744102</v>
      </c>
    </row>
    <row r="47" spans="1:11" x14ac:dyDescent="0.2">
      <c r="A47" s="2" t="s">
        <v>66</v>
      </c>
      <c r="B47" s="214">
        <v>17</v>
      </c>
      <c r="C47" s="211" t="s">
        <v>1</v>
      </c>
      <c r="D47" s="211" t="s">
        <v>1</v>
      </c>
      <c r="E47" s="211" t="s">
        <v>1</v>
      </c>
      <c r="F47" s="211" t="s">
        <v>1</v>
      </c>
      <c r="G47" s="211" t="s">
        <v>1</v>
      </c>
      <c r="H47" s="211" t="s">
        <v>1</v>
      </c>
      <c r="I47" s="211" t="s">
        <v>1</v>
      </c>
      <c r="J47" s="217" t="s">
        <v>1</v>
      </c>
      <c r="K47" s="217" t="s">
        <v>1</v>
      </c>
    </row>
    <row r="48" spans="1:11" x14ac:dyDescent="0.2">
      <c r="A48" s="2" t="s">
        <v>67</v>
      </c>
      <c r="B48" s="214">
        <v>11</v>
      </c>
      <c r="C48" s="211" t="s">
        <v>1</v>
      </c>
      <c r="D48" s="211" t="s">
        <v>1</v>
      </c>
      <c r="E48" s="211" t="s">
        <v>1</v>
      </c>
      <c r="F48" s="211" t="s">
        <v>1</v>
      </c>
      <c r="G48" s="211" t="s">
        <v>1</v>
      </c>
      <c r="H48" s="211" t="s">
        <v>1</v>
      </c>
      <c r="I48" s="211" t="s">
        <v>1</v>
      </c>
      <c r="J48" s="217" t="s">
        <v>1</v>
      </c>
      <c r="K48" s="217" t="s">
        <v>1</v>
      </c>
    </row>
    <row r="49" spans="1:11" x14ac:dyDescent="0.2">
      <c r="A49" s="2" t="s">
        <v>68</v>
      </c>
      <c r="B49" s="214">
        <v>36</v>
      </c>
      <c r="C49" s="211">
        <v>0</v>
      </c>
      <c r="D49" s="211">
        <v>0.25900638103485102</v>
      </c>
      <c r="E49" s="211">
        <v>0.36695146560668901</v>
      </c>
      <c r="F49" s="211">
        <v>0.23480744659900701</v>
      </c>
      <c r="G49" s="211">
        <v>1.2873442843556401E-2</v>
      </c>
      <c r="H49" s="211">
        <v>5.6618366390466697E-2</v>
      </c>
      <c r="I49" s="211">
        <v>6.9742888212203993E-2</v>
      </c>
      <c r="J49" s="217">
        <v>0.29080507159233099</v>
      </c>
      <c r="K49" s="217">
        <v>0.25142857432365401</v>
      </c>
    </row>
    <row r="50" spans="1:11" x14ac:dyDescent="0.2">
      <c r="A50" s="2" t="s">
        <v>69</v>
      </c>
      <c r="B50" s="214">
        <v>57</v>
      </c>
      <c r="C50" s="211">
        <v>3.1858373433351503E-2</v>
      </c>
      <c r="D50" s="211">
        <v>0.23686335980892201</v>
      </c>
      <c r="E50" s="211">
        <v>0.44158056378364602</v>
      </c>
      <c r="F50" s="211">
        <v>0.18819174170494099</v>
      </c>
      <c r="G50" s="211">
        <v>6.9591969251632704E-2</v>
      </c>
      <c r="H50" s="211">
        <v>3.1913988292217303E-2</v>
      </c>
      <c r="I50" s="211">
        <v>0</v>
      </c>
      <c r="J50" s="217">
        <v>0.26959162950515703</v>
      </c>
      <c r="K50" s="217">
        <v>0.25900000333786</v>
      </c>
    </row>
    <row r="51" spans="1:11" x14ac:dyDescent="0.2">
      <c r="A51" s="2" t="s">
        <v>70</v>
      </c>
      <c r="B51" s="214">
        <v>77</v>
      </c>
      <c r="C51" s="211">
        <v>6.3394899480044798E-3</v>
      </c>
      <c r="D51" s="211">
        <v>0.19128033518791199</v>
      </c>
      <c r="E51" s="211">
        <v>0.383397936820984</v>
      </c>
      <c r="F51" s="211">
        <v>0.27171811461448703</v>
      </c>
      <c r="G51" s="211">
        <v>7.4035391211509705E-2</v>
      </c>
      <c r="H51" s="211">
        <v>5.9270426630973802E-2</v>
      </c>
      <c r="I51" s="211">
        <v>1.3958303257823001E-2</v>
      </c>
      <c r="J51" s="217">
        <v>0.301519274711609</v>
      </c>
      <c r="K51" s="217">
        <v>0.29199999570846602</v>
      </c>
    </row>
    <row r="52" spans="1:11" x14ac:dyDescent="0.2">
      <c r="A52" s="2" t="s">
        <v>71</v>
      </c>
      <c r="B52" s="214">
        <v>18</v>
      </c>
      <c r="C52" s="211" t="s">
        <v>1</v>
      </c>
      <c r="D52" s="211" t="s">
        <v>1</v>
      </c>
      <c r="E52" s="211" t="s">
        <v>1</v>
      </c>
      <c r="F52" s="211" t="s">
        <v>1</v>
      </c>
      <c r="G52" s="211" t="s">
        <v>1</v>
      </c>
      <c r="H52" s="211" t="s">
        <v>1</v>
      </c>
      <c r="I52" s="211" t="s">
        <v>1</v>
      </c>
      <c r="J52" s="217" t="s">
        <v>1</v>
      </c>
      <c r="K52" s="217" t="s">
        <v>1</v>
      </c>
    </row>
    <row r="53" spans="1:11" x14ac:dyDescent="0.2">
      <c r="A53" s="2" t="s">
        <v>72</v>
      </c>
      <c r="B53" s="214">
        <v>59</v>
      </c>
      <c r="C53" s="211">
        <v>0</v>
      </c>
      <c r="D53" s="211">
        <v>0.20404653251171101</v>
      </c>
      <c r="E53" s="211">
        <v>0.44804909825325001</v>
      </c>
      <c r="F53" s="211">
        <v>0.18760861456394201</v>
      </c>
      <c r="G53" s="211">
        <v>0.105818435549736</v>
      </c>
      <c r="H53" s="211">
        <v>5.4477315396070501E-2</v>
      </c>
      <c r="I53" s="211">
        <v>0</v>
      </c>
      <c r="J53" s="217">
        <v>0.288241416215897</v>
      </c>
      <c r="K53" s="217">
        <v>0.26625001430511502</v>
      </c>
    </row>
    <row r="54" spans="1:11" x14ac:dyDescent="0.2">
      <c r="A54" s="2" t="s">
        <v>73</v>
      </c>
      <c r="B54" s="214">
        <v>79</v>
      </c>
      <c r="C54" s="211">
        <v>0</v>
      </c>
      <c r="D54" s="211">
        <v>0.22069033980369601</v>
      </c>
      <c r="E54" s="211">
        <v>0.27037069201469399</v>
      </c>
      <c r="F54" s="211">
        <v>0.33727300167083701</v>
      </c>
      <c r="G54" s="211">
        <v>0.11655031144619001</v>
      </c>
      <c r="H54" s="211">
        <v>3.57720553874969E-2</v>
      </c>
      <c r="I54" s="211">
        <v>1.9343590363860099E-2</v>
      </c>
      <c r="J54" s="217">
        <v>0.30391103029251099</v>
      </c>
      <c r="K54" s="217">
        <v>0.30357143282890298</v>
      </c>
    </row>
    <row r="55" spans="1:11" x14ac:dyDescent="0.2">
      <c r="A55" s="2" t="s">
        <v>74</v>
      </c>
      <c r="B55" s="214">
        <v>28</v>
      </c>
      <c r="C55" s="211" t="s">
        <v>1</v>
      </c>
      <c r="D55" s="211" t="s">
        <v>1</v>
      </c>
      <c r="E55" s="211" t="s">
        <v>1</v>
      </c>
      <c r="F55" s="211" t="s">
        <v>1</v>
      </c>
      <c r="G55" s="211" t="s">
        <v>1</v>
      </c>
      <c r="H55" s="211" t="s">
        <v>1</v>
      </c>
      <c r="I55" s="211" t="s">
        <v>1</v>
      </c>
      <c r="J55" s="217" t="s">
        <v>1</v>
      </c>
      <c r="K55" s="217" t="s">
        <v>1</v>
      </c>
    </row>
    <row r="56" spans="1:11" x14ac:dyDescent="0.2">
      <c r="A56" s="2" t="s">
        <v>75</v>
      </c>
      <c r="B56" s="214">
        <v>84</v>
      </c>
      <c r="C56" s="211">
        <v>3.3624872565269498E-2</v>
      </c>
      <c r="D56" s="211">
        <v>0.28500968217849698</v>
      </c>
      <c r="E56" s="211">
        <v>0.31002733111381497</v>
      </c>
      <c r="F56" s="211">
        <v>0.20740887522697399</v>
      </c>
      <c r="G56" s="211">
        <v>8.4896892309188801E-2</v>
      </c>
      <c r="H56" s="211">
        <v>5.3804337978363002E-2</v>
      </c>
      <c r="I56" s="211">
        <v>2.5228008627891499E-2</v>
      </c>
      <c r="J56" s="217">
        <v>0.281094580888748</v>
      </c>
      <c r="K56" s="217">
        <v>0.27083334326744102</v>
      </c>
    </row>
    <row r="57" spans="1:11" x14ac:dyDescent="0.2">
      <c r="A57" s="2" t="s">
        <v>76</v>
      </c>
      <c r="B57" s="214">
        <v>73</v>
      </c>
      <c r="C57" s="211">
        <v>0</v>
      </c>
      <c r="D57" s="211">
        <v>0.21243824064731601</v>
      </c>
      <c r="E57" s="211">
        <v>0.33725219964981101</v>
      </c>
      <c r="F57" s="211">
        <v>0.35988095402717601</v>
      </c>
      <c r="G57" s="211">
        <v>5.2438475191593198E-2</v>
      </c>
      <c r="H57" s="211">
        <v>3.7990115582942997E-2</v>
      </c>
      <c r="I57" s="211">
        <v>0</v>
      </c>
      <c r="J57" s="217">
        <v>0.28978595137596103</v>
      </c>
      <c r="K57" s="217">
        <v>0.29310345649719199</v>
      </c>
    </row>
    <row r="58" spans="1:11" x14ac:dyDescent="0.2">
      <c r="A58" s="2" t="s">
        <v>77</v>
      </c>
      <c r="B58" s="214">
        <v>79</v>
      </c>
      <c r="C58" s="211">
        <v>9.76919382810593E-3</v>
      </c>
      <c r="D58" s="211">
        <v>0.162975698709488</v>
      </c>
      <c r="E58" s="211">
        <v>0.41991966962814298</v>
      </c>
      <c r="F58" s="211">
        <v>0.131341323256493</v>
      </c>
      <c r="G58" s="211">
        <v>0.13315828144550301</v>
      </c>
      <c r="H58" s="211">
        <v>9.7440928220748901E-2</v>
      </c>
      <c r="I58" s="211">
        <v>4.5394919812679298E-2</v>
      </c>
      <c r="J58" s="217">
        <v>0.31969299912452698</v>
      </c>
      <c r="K58" s="217">
        <v>0.27769231796264598</v>
      </c>
    </row>
    <row r="59" spans="1:11" x14ac:dyDescent="0.2">
      <c r="A59" s="2" t="s">
        <v>78</v>
      </c>
      <c r="B59" s="214">
        <v>60</v>
      </c>
      <c r="C59" s="211">
        <v>0</v>
      </c>
      <c r="D59" s="211">
        <v>0.195904865860939</v>
      </c>
      <c r="E59" s="211">
        <v>0.30731880664825401</v>
      </c>
      <c r="F59" s="211">
        <v>0.23196235299110399</v>
      </c>
      <c r="G59" s="211">
        <v>0.116141006350517</v>
      </c>
      <c r="H59" s="211">
        <v>0.100934468209743</v>
      </c>
      <c r="I59" s="211">
        <v>4.7738496214151403E-2</v>
      </c>
      <c r="J59" s="217">
        <v>0.32644733786582902</v>
      </c>
      <c r="K59" s="217">
        <v>0.29411765933036799</v>
      </c>
    </row>
    <row r="60" spans="1:11" x14ac:dyDescent="0.2">
      <c r="A60" s="2" t="s">
        <v>79</v>
      </c>
      <c r="B60" s="214">
        <v>41</v>
      </c>
      <c r="C60" s="211">
        <v>0</v>
      </c>
      <c r="D60" s="211">
        <v>0.22740285098552701</v>
      </c>
      <c r="E60" s="211">
        <v>0.34919986128807101</v>
      </c>
      <c r="F60" s="211">
        <v>0.34021121263504001</v>
      </c>
      <c r="G60" s="211">
        <v>0</v>
      </c>
      <c r="H60" s="211">
        <v>6.1817850917577702E-2</v>
      </c>
      <c r="I60" s="211">
        <v>2.13682018220425E-2</v>
      </c>
      <c r="J60" s="217">
        <v>0.28104731440544101</v>
      </c>
      <c r="K60" s="217">
        <v>0.26285713911056502</v>
      </c>
    </row>
    <row r="61" spans="1:11" x14ac:dyDescent="0.2">
      <c r="A61" s="2" t="s">
        <v>80</v>
      </c>
      <c r="B61" s="214">
        <v>14</v>
      </c>
      <c r="C61" s="211" t="s">
        <v>1</v>
      </c>
      <c r="D61" s="211" t="s">
        <v>1</v>
      </c>
      <c r="E61" s="211" t="s">
        <v>1</v>
      </c>
      <c r="F61" s="211" t="s">
        <v>1</v>
      </c>
      <c r="G61" s="211" t="s">
        <v>1</v>
      </c>
      <c r="H61" s="211" t="s">
        <v>1</v>
      </c>
      <c r="I61" s="211" t="s">
        <v>1</v>
      </c>
      <c r="J61" s="217" t="s">
        <v>1</v>
      </c>
      <c r="K61" s="217" t="s">
        <v>1</v>
      </c>
    </row>
    <row r="62" spans="1:11" x14ac:dyDescent="0.2">
      <c r="A62" s="2" t="s">
        <v>81</v>
      </c>
      <c r="B62" s="214">
        <v>85</v>
      </c>
      <c r="C62" s="211">
        <v>2.0316982641816101E-2</v>
      </c>
      <c r="D62" s="211">
        <v>0.19888393580913499</v>
      </c>
      <c r="E62" s="211">
        <v>0.359318196773529</v>
      </c>
      <c r="F62" s="211">
        <v>0.20145887136459401</v>
      </c>
      <c r="G62" s="211">
        <v>0.17101274430751801</v>
      </c>
      <c r="H62" s="211">
        <v>2.4862146005034402E-2</v>
      </c>
      <c r="I62" s="211">
        <v>2.41471249610186E-2</v>
      </c>
      <c r="J62" s="217">
        <v>0.28997769951820401</v>
      </c>
      <c r="K62" s="217">
        <v>0.279066681861877</v>
      </c>
    </row>
    <row r="63" spans="1:11" x14ac:dyDescent="0.2">
      <c r="A63" s="2" t="s">
        <v>82</v>
      </c>
      <c r="B63" s="214">
        <v>46</v>
      </c>
      <c r="C63" s="211">
        <v>1.5131147578358701E-2</v>
      </c>
      <c r="D63" s="211">
        <v>0.12333866208791699</v>
      </c>
      <c r="E63" s="211">
        <v>0.47828829288482699</v>
      </c>
      <c r="F63" s="211">
        <v>0.13709640502929701</v>
      </c>
      <c r="G63" s="211">
        <v>0.17605397105216999</v>
      </c>
      <c r="H63" s="211">
        <v>7.0091515779495198E-2</v>
      </c>
      <c r="I63" s="211">
        <v>0</v>
      </c>
      <c r="J63" s="217">
        <v>0.31351789832115201</v>
      </c>
      <c r="K63" s="217">
        <v>0.28722220659255998</v>
      </c>
    </row>
    <row r="64" spans="1:11" x14ac:dyDescent="0.2">
      <c r="A64" s="2" t="s">
        <v>83</v>
      </c>
      <c r="B64" s="214">
        <v>21</v>
      </c>
      <c r="C64" s="211" t="s">
        <v>1</v>
      </c>
      <c r="D64" s="211" t="s">
        <v>1</v>
      </c>
      <c r="E64" s="211" t="s">
        <v>1</v>
      </c>
      <c r="F64" s="211" t="s">
        <v>1</v>
      </c>
      <c r="G64" s="211" t="s">
        <v>1</v>
      </c>
      <c r="H64" s="211" t="s">
        <v>1</v>
      </c>
      <c r="I64" s="211" t="s">
        <v>1</v>
      </c>
      <c r="J64" s="217" t="s">
        <v>1</v>
      </c>
      <c r="K64" s="217" t="s">
        <v>1</v>
      </c>
    </row>
    <row r="65" spans="1:11" x14ac:dyDescent="0.2">
      <c r="A65" s="2" t="s">
        <v>84</v>
      </c>
      <c r="B65" s="214">
        <v>37</v>
      </c>
      <c r="C65" s="211">
        <v>0</v>
      </c>
      <c r="D65" s="211">
        <v>0.30012273788452098</v>
      </c>
      <c r="E65" s="211">
        <v>0.35532972216606101</v>
      </c>
      <c r="F65" s="211">
        <v>0.217971727252007</v>
      </c>
      <c r="G65" s="211">
        <v>0.126575797796249</v>
      </c>
      <c r="H65" s="211">
        <v>0</v>
      </c>
      <c r="I65" s="211">
        <v>0</v>
      </c>
      <c r="J65" s="217">
        <v>0.27432927489280701</v>
      </c>
      <c r="K65" s="217">
        <v>0.259259253740311</v>
      </c>
    </row>
    <row r="66" spans="1:11" x14ac:dyDescent="0.2">
      <c r="A66" s="2" t="s">
        <v>85</v>
      </c>
      <c r="B66" s="214">
        <v>69</v>
      </c>
      <c r="C66" s="211">
        <v>1.1695191264152501E-2</v>
      </c>
      <c r="D66" s="211">
        <v>0.19432914257049599</v>
      </c>
      <c r="E66" s="211">
        <v>0.37088885903358498</v>
      </c>
      <c r="F66" s="211">
        <v>0.26557490229606601</v>
      </c>
      <c r="G66" s="211">
        <v>9.6972279250621796E-2</v>
      </c>
      <c r="H66" s="211">
        <v>5.2987981587648399E-2</v>
      </c>
      <c r="I66" s="211">
        <v>7.5516588985919996E-3</v>
      </c>
      <c r="J66" s="217">
        <v>0.289222061634064</v>
      </c>
      <c r="K66" s="217">
        <v>0.26249998807907099</v>
      </c>
    </row>
    <row r="67" spans="1:11" x14ac:dyDescent="0.2">
      <c r="A67" s="2" t="s">
        <v>86</v>
      </c>
      <c r="B67" s="214">
        <v>89</v>
      </c>
      <c r="C67" s="211">
        <v>3.2625414431095102E-2</v>
      </c>
      <c r="D67" s="211">
        <v>0.30809769034385698</v>
      </c>
      <c r="E67" s="211">
        <v>0.25218105316162098</v>
      </c>
      <c r="F67" s="211">
        <v>0.23423586785793299</v>
      </c>
      <c r="G67" s="211">
        <v>0.147637024521828</v>
      </c>
      <c r="H67" s="211">
        <v>9.0650049969553895E-3</v>
      </c>
      <c r="I67" s="211">
        <v>1.61579474806786E-2</v>
      </c>
      <c r="J67" s="217">
        <v>0.27627751231193498</v>
      </c>
      <c r="K67" s="217">
        <v>0.26396551728248602</v>
      </c>
    </row>
    <row r="68" spans="1:11" x14ac:dyDescent="0.2">
      <c r="A68" s="2" t="s">
        <v>87</v>
      </c>
      <c r="B68" s="214">
        <v>74</v>
      </c>
      <c r="C68" s="211">
        <v>1.7156092450022701E-2</v>
      </c>
      <c r="D68" s="211">
        <v>0.34075769782066301</v>
      </c>
      <c r="E68" s="211">
        <v>0.28752428293228099</v>
      </c>
      <c r="F68" s="211">
        <v>0.23623894155025499</v>
      </c>
      <c r="G68" s="211">
        <v>9.6514903008937794E-2</v>
      </c>
      <c r="H68" s="211">
        <v>2.1808074787259098E-2</v>
      </c>
      <c r="I68" s="211">
        <v>0</v>
      </c>
      <c r="J68" s="217">
        <v>0.26247420907020602</v>
      </c>
      <c r="K68" s="217">
        <v>0.25249999761581399</v>
      </c>
    </row>
    <row r="69" spans="1:11" x14ac:dyDescent="0.2">
      <c r="A69" s="2" t="s">
        <v>88</v>
      </c>
      <c r="B69" s="214">
        <v>77</v>
      </c>
      <c r="C69" s="211">
        <v>0</v>
      </c>
      <c r="D69" s="211">
        <v>0.21225161850452401</v>
      </c>
      <c r="E69" s="211">
        <v>0.431456238031387</v>
      </c>
      <c r="F69" s="211">
        <v>0.20932798087596899</v>
      </c>
      <c r="G69" s="211">
        <v>0.116971909999847</v>
      </c>
      <c r="H69" s="211">
        <v>2.31509450823069E-2</v>
      </c>
      <c r="I69" s="211">
        <v>6.8413107655942397E-3</v>
      </c>
      <c r="J69" s="217">
        <v>0.28578546643257102</v>
      </c>
      <c r="K69" s="217">
        <v>0.26863634586334201</v>
      </c>
    </row>
    <row r="70" spans="1:11" x14ac:dyDescent="0.2">
      <c r="A70" s="2" t="s">
        <v>89</v>
      </c>
      <c r="B70" s="214">
        <v>27</v>
      </c>
      <c r="C70" s="211" t="s">
        <v>1</v>
      </c>
      <c r="D70" s="211" t="s">
        <v>1</v>
      </c>
      <c r="E70" s="211" t="s">
        <v>1</v>
      </c>
      <c r="F70" s="211" t="s">
        <v>1</v>
      </c>
      <c r="G70" s="211" t="s">
        <v>1</v>
      </c>
      <c r="H70" s="211" t="s">
        <v>1</v>
      </c>
      <c r="I70" s="211" t="s">
        <v>1</v>
      </c>
      <c r="J70" s="217" t="s">
        <v>1</v>
      </c>
      <c r="K70" s="217" t="s">
        <v>1</v>
      </c>
    </row>
    <row r="71" spans="1:11" x14ac:dyDescent="0.2">
      <c r="A71" s="3" t="s">
        <v>90</v>
      </c>
      <c r="B71" s="215">
        <v>25</v>
      </c>
      <c r="C71" s="212" t="s">
        <v>1</v>
      </c>
      <c r="D71" s="212" t="s">
        <v>1</v>
      </c>
      <c r="E71" s="212" t="s">
        <v>1</v>
      </c>
      <c r="F71" s="212" t="s">
        <v>1</v>
      </c>
      <c r="G71" s="212" t="s">
        <v>1</v>
      </c>
      <c r="H71" s="212" t="s">
        <v>1</v>
      </c>
      <c r="I71" s="212" t="s">
        <v>1</v>
      </c>
      <c r="J71" s="218" t="s">
        <v>1</v>
      </c>
      <c r="K71" s="218" t="s">
        <v>1</v>
      </c>
    </row>
    <row r="73" spans="1:11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182</v>
      </c>
    </row>
    <row r="4" spans="1:5" x14ac:dyDescent="0.2">
      <c r="A4" t="s">
        <v>23</v>
      </c>
    </row>
    <row r="5" spans="1:5" x14ac:dyDescent="0.2">
      <c r="A5" s="4" t="s">
        <v>24</v>
      </c>
      <c r="B5" s="4" t="s">
        <v>4</v>
      </c>
      <c r="C5" s="4" t="s">
        <v>127</v>
      </c>
      <c r="D5" s="4" t="s">
        <v>183</v>
      </c>
      <c r="E5" s="4" t="s">
        <v>128</v>
      </c>
    </row>
    <row r="6" spans="1:5" x14ac:dyDescent="0.2">
      <c r="A6" s="5" t="s">
        <v>26</v>
      </c>
      <c r="B6" s="222" t="s">
        <v>1</v>
      </c>
      <c r="C6" s="219" t="s">
        <v>1</v>
      </c>
      <c r="D6" s="219" t="s">
        <v>1</v>
      </c>
      <c r="E6" s="219" t="s">
        <v>1</v>
      </c>
    </row>
    <row r="7" spans="1:5" x14ac:dyDescent="0.2">
      <c r="A7" s="2" t="s">
        <v>26</v>
      </c>
      <c r="B7" s="223">
        <v>7239</v>
      </c>
      <c r="C7" s="220">
        <v>0.10739154368639001</v>
      </c>
      <c r="D7" s="220">
        <v>0.28100916743278498</v>
      </c>
      <c r="E7" s="220">
        <v>0.61159926652908303</v>
      </c>
    </row>
    <row r="8" spans="1:5" x14ac:dyDescent="0.2">
      <c r="A8" s="5" t="s">
        <v>27</v>
      </c>
      <c r="B8" s="222" t="s">
        <v>1</v>
      </c>
      <c r="C8" s="219" t="s">
        <v>1</v>
      </c>
      <c r="D8" s="219" t="s">
        <v>1</v>
      </c>
      <c r="E8" s="219" t="s">
        <v>1</v>
      </c>
    </row>
    <row r="9" spans="1:5" x14ac:dyDescent="0.2">
      <c r="A9" s="2" t="s">
        <v>28</v>
      </c>
      <c r="B9" s="223">
        <v>106</v>
      </c>
      <c r="C9" s="220">
        <v>0.13762195408344299</v>
      </c>
      <c r="D9" s="220">
        <v>0.35384631156921398</v>
      </c>
      <c r="E9" s="220">
        <v>0.50853168964385997</v>
      </c>
    </row>
    <row r="10" spans="1:5" x14ac:dyDescent="0.2">
      <c r="A10" s="2" t="s">
        <v>29</v>
      </c>
      <c r="B10" s="223">
        <v>106</v>
      </c>
      <c r="C10" s="220">
        <v>0.10101743042469</v>
      </c>
      <c r="D10" s="220">
        <v>0.336280018091202</v>
      </c>
      <c r="E10" s="220">
        <v>0.562702536582947</v>
      </c>
    </row>
    <row r="11" spans="1:5" x14ac:dyDescent="0.2">
      <c r="A11" s="2" t="s">
        <v>30</v>
      </c>
      <c r="B11" s="223">
        <v>127</v>
      </c>
      <c r="C11" s="220">
        <v>0.128039240837097</v>
      </c>
      <c r="D11" s="220">
        <v>0.30924904346466098</v>
      </c>
      <c r="E11" s="220">
        <v>0.56271171569824197</v>
      </c>
    </row>
    <row r="12" spans="1:5" x14ac:dyDescent="0.2">
      <c r="A12" s="2" t="s">
        <v>31</v>
      </c>
      <c r="B12" s="223">
        <v>109</v>
      </c>
      <c r="C12" s="220">
        <v>0.13680444657802601</v>
      </c>
      <c r="D12" s="220">
        <v>0.29722902178764299</v>
      </c>
      <c r="E12" s="220">
        <v>0.56596654653549205</v>
      </c>
    </row>
    <row r="13" spans="1:5" x14ac:dyDescent="0.2">
      <c r="A13" s="2" t="s">
        <v>32</v>
      </c>
      <c r="B13" s="223">
        <v>108</v>
      </c>
      <c r="C13" s="220">
        <v>0.17898927628993999</v>
      </c>
      <c r="D13" s="220">
        <v>0.28418025374412498</v>
      </c>
      <c r="E13" s="220">
        <v>0.53683048486709595</v>
      </c>
    </row>
    <row r="14" spans="1:5" x14ac:dyDescent="0.2">
      <c r="A14" s="2" t="s">
        <v>33</v>
      </c>
      <c r="B14" s="223">
        <v>98</v>
      </c>
      <c r="C14" s="220">
        <v>9.2585749924182906E-2</v>
      </c>
      <c r="D14" s="220">
        <v>0.29613456130027799</v>
      </c>
      <c r="E14" s="220">
        <v>0.61127966642379805</v>
      </c>
    </row>
    <row r="15" spans="1:5" x14ac:dyDescent="0.2">
      <c r="A15" s="2" t="s">
        <v>34</v>
      </c>
      <c r="B15" s="223">
        <v>95</v>
      </c>
      <c r="C15" s="220">
        <v>7.6494351029396099E-2</v>
      </c>
      <c r="D15" s="220">
        <v>0.25783491134643599</v>
      </c>
      <c r="E15" s="220">
        <v>0.66567075252533003</v>
      </c>
    </row>
    <row r="16" spans="1:5" x14ac:dyDescent="0.2">
      <c r="A16" s="2" t="s">
        <v>35</v>
      </c>
      <c r="B16" s="223">
        <v>107</v>
      </c>
      <c r="C16" s="220">
        <v>3.4440446645021397E-2</v>
      </c>
      <c r="D16" s="220">
        <v>0.34904423356056202</v>
      </c>
      <c r="E16" s="220">
        <v>0.61651533842086803</v>
      </c>
    </row>
    <row r="17" spans="1:5" x14ac:dyDescent="0.2">
      <c r="A17" s="2" t="s">
        <v>36</v>
      </c>
      <c r="B17" s="223">
        <v>78</v>
      </c>
      <c r="C17" s="220">
        <v>7.2880521416664096E-2</v>
      </c>
      <c r="D17" s="220">
        <v>0.26721665263175998</v>
      </c>
      <c r="E17" s="220">
        <v>0.65990281105041504</v>
      </c>
    </row>
    <row r="18" spans="1:5" x14ac:dyDescent="0.2">
      <c r="A18" s="2" t="s">
        <v>37</v>
      </c>
      <c r="B18" s="223">
        <v>79</v>
      </c>
      <c r="C18" s="220">
        <v>0.14195989072322801</v>
      </c>
      <c r="D18" s="220">
        <v>0.211790591478348</v>
      </c>
      <c r="E18" s="220">
        <v>0.64624953269958496</v>
      </c>
    </row>
    <row r="19" spans="1:5" x14ac:dyDescent="0.2">
      <c r="A19" s="2" t="s">
        <v>38</v>
      </c>
      <c r="B19" s="223">
        <v>100</v>
      </c>
      <c r="C19" s="220">
        <v>6.6347211599350003E-2</v>
      </c>
      <c r="D19" s="220">
        <v>0.217847675085068</v>
      </c>
      <c r="E19" s="220">
        <v>0.71580511331558205</v>
      </c>
    </row>
    <row r="20" spans="1:5" x14ac:dyDescent="0.2">
      <c r="A20" s="2" t="s">
        <v>39</v>
      </c>
      <c r="B20" s="223">
        <v>101</v>
      </c>
      <c r="C20" s="220">
        <v>0.117171496152878</v>
      </c>
      <c r="D20" s="220">
        <v>0.249825924634933</v>
      </c>
      <c r="E20" s="220">
        <v>0.63300257921218905</v>
      </c>
    </row>
    <row r="21" spans="1:5" x14ac:dyDescent="0.2">
      <c r="A21" s="2" t="s">
        <v>40</v>
      </c>
      <c r="B21" s="223">
        <v>85</v>
      </c>
      <c r="C21" s="220">
        <v>5.0771083682775497E-2</v>
      </c>
      <c r="D21" s="220">
        <v>0.11416851729154601</v>
      </c>
      <c r="E21" s="220">
        <v>0.83506041765213002</v>
      </c>
    </row>
    <row r="22" spans="1:5" x14ac:dyDescent="0.2">
      <c r="A22" s="2" t="s">
        <v>41</v>
      </c>
      <c r="B22" s="223">
        <v>106</v>
      </c>
      <c r="C22" s="220">
        <v>0.17097778618335699</v>
      </c>
      <c r="D22" s="220">
        <v>0.37989720702171298</v>
      </c>
      <c r="E22" s="220">
        <v>0.44912499189376798</v>
      </c>
    </row>
    <row r="23" spans="1:5" x14ac:dyDescent="0.2">
      <c r="A23" s="2" t="s">
        <v>42</v>
      </c>
      <c r="B23" s="223">
        <v>103</v>
      </c>
      <c r="C23" s="220">
        <v>0.14082714915275599</v>
      </c>
      <c r="D23" s="220">
        <v>0.43591788411140397</v>
      </c>
      <c r="E23" s="220">
        <v>0.42325496673584001</v>
      </c>
    </row>
    <row r="24" spans="1:5" x14ac:dyDescent="0.2">
      <c r="A24" s="2" t="s">
        <v>43</v>
      </c>
      <c r="B24" s="223">
        <v>102</v>
      </c>
      <c r="C24" s="220">
        <v>0.196601897478104</v>
      </c>
      <c r="D24" s="220">
        <v>0.34002992510795599</v>
      </c>
      <c r="E24" s="220">
        <v>0.46336817741393999</v>
      </c>
    </row>
    <row r="25" spans="1:5" x14ac:dyDescent="0.2">
      <c r="A25" s="2" t="s">
        <v>44</v>
      </c>
      <c r="B25" s="223">
        <v>100</v>
      </c>
      <c r="C25" s="220">
        <v>6.5153419971466106E-2</v>
      </c>
      <c r="D25" s="220">
        <v>0.30872851610183699</v>
      </c>
      <c r="E25" s="220">
        <v>0.626118063926697</v>
      </c>
    </row>
    <row r="26" spans="1:5" x14ac:dyDescent="0.2">
      <c r="A26" s="2" t="s">
        <v>45</v>
      </c>
      <c r="B26" s="223">
        <v>94</v>
      </c>
      <c r="C26" s="220">
        <v>0.12203545868396801</v>
      </c>
      <c r="D26" s="220">
        <v>0.21321055293083199</v>
      </c>
      <c r="E26" s="220">
        <v>0.66475397348403897</v>
      </c>
    </row>
    <row r="27" spans="1:5" x14ac:dyDescent="0.2">
      <c r="A27" s="2" t="s">
        <v>46</v>
      </c>
      <c r="B27" s="223">
        <v>94</v>
      </c>
      <c r="C27" s="220">
        <v>0.117098473012447</v>
      </c>
      <c r="D27" s="220">
        <v>0.16909694671630901</v>
      </c>
      <c r="E27" s="220">
        <v>0.71380460262298595</v>
      </c>
    </row>
    <row r="28" spans="1:5" x14ac:dyDescent="0.2">
      <c r="A28" s="2" t="s">
        <v>47</v>
      </c>
      <c r="B28" s="223">
        <v>105</v>
      </c>
      <c r="C28" s="220">
        <v>6.8073138594627394E-2</v>
      </c>
      <c r="D28" s="220">
        <v>0.229307755827904</v>
      </c>
      <c r="E28" s="220">
        <v>0.70261913537979104</v>
      </c>
    </row>
    <row r="29" spans="1:5" x14ac:dyDescent="0.2">
      <c r="A29" s="2" t="s">
        <v>48</v>
      </c>
      <c r="B29" s="223">
        <v>99</v>
      </c>
      <c r="C29" s="220">
        <v>6.5661393105983706E-2</v>
      </c>
      <c r="D29" s="220">
        <v>0.21212868392467499</v>
      </c>
      <c r="E29" s="220">
        <v>0.72220993041992199</v>
      </c>
    </row>
    <row r="30" spans="1:5" x14ac:dyDescent="0.2">
      <c r="A30" s="2" t="s">
        <v>49</v>
      </c>
      <c r="B30" s="223">
        <v>91</v>
      </c>
      <c r="C30" s="220">
        <v>2.1707225590944301E-2</v>
      </c>
      <c r="D30" s="220">
        <v>8.9240267872810405E-2</v>
      </c>
      <c r="E30" s="220">
        <v>0.88905251026153598</v>
      </c>
    </row>
    <row r="31" spans="1:5" x14ac:dyDescent="0.2">
      <c r="A31" s="2" t="s">
        <v>50</v>
      </c>
      <c r="B31" s="223">
        <v>82</v>
      </c>
      <c r="C31" s="220">
        <v>5.3078781813383102E-2</v>
      </c>
      <c r="D31" s="220">
        <v>0.16806764900684401</v>
      </c>
      <c r="E31" s="220">
        <v>0.77885359525680498</v>
      </c>
    </row>
    <row r="32" spans="1:5" x14ac:dyDescent="0.2">
      <c r="A32" s="2" t="s">
        <v>51</v>
      </c>
      <c r="B32" s="223">
        <v>106</v>
      </c>
      <c r="C32" s="220">
        <v>0.183286443352699</v>
      </c>
      <c r="D32" s="220">
        <v>0.32202857732772799</v>
      </c>
      <c r="E32" s="220">
        <v>0.49468499422073398</v>
      </c>
    </row>
    <row r="33" spans="1:5" x14ac:dyDescent="0.2">
      <c r="A33" s="2" t="s">
        <v>52</v>
      </c>
      <c r="B33" s="223">
        <v>97</v>
      </c>
      <c r="C33" s="220">
        <v>0.134467363357544</v>
      </c>
      <c r="D33" s="220">
        <v>0.29696401953697199</v>
      </c>
      <c r="E33" s="220">
        <v>0.56856858730316195</v>
      </c>
    </row>
    <row r="34" spans="1:5" x14ac:dyDescent="0.2">
      <c r="A34" s="2" t="s">
        <v>53</v>
      </c>
      <c r="B34" s="223">
        <v>99</v>
      </c>
      <c r="C34" s="220">
        <v>7.0002347230911297E-2</v>
      </c>
      <c r="D34" s="220">
        <v>0.110538482666016</v>
      </c>
      <c r="E34" s="220">
        <v>0.81945914030075095</v>
      </c>
    </row>
    <row r="35" spans="1:5" x14ac:dyDescent="0.2">
      <c r="A35" s="2" t="s">
        <v>54</v>
      </c>
      <c r="B35" s="223">
        <v>106</v>
      </c>
      <c r="C35" s="220">
        <v>3.37545871734619E-2</v>
      </c>
      <c r="D35" s="220">
        <v>0.21805875003337899</v>
      </c>
      <c r="E35" s="220">
        <v>0.74818664789199796</v>
      </c>
    </row>
    <row r="36" spans="1:5" x14ac:dyDescent="0.2">
      <c r="A36" s="2" t="s">
        <v>55</v>
      </c>
      <c r="B36" s="223">
        <v>87</v>
      </c>
      <c r="C36" s="220">
        <v>4.7116499394178397E-2</v>
      </c>
      <c r="D36" s="220">
        <v>0.24091170728206601</v>
      </c>
      <c r="E36" s="220">
        <v>0.71197175979614302</v>
      </c>
    </row>
    <row r="37" spans="1:5" x14ac:dyDescent="0.2">
      <c r="A37" s="2" t="s">
        <v>56</v>
      </c>
      <c r="B37" s="223">
        <v>88</v>
      </c>
      <c r="C37" s="220">
        <v>0.137324184179306</v>
      </c>
      <c r="D37" s="220">
        <v>0.19544897973537401</v>
      </c>
      <c r="E37" s="220">
        <v>0.66722685098648105</v>
      </c>
    </row>
    <row r="38" spans="1:5" x14ac:dyDescent="0.2">
      <c r="A38" s="2" t="s">
        <v>57</v>
      </c>
      <c r="B38" s="223">
        <v>104</v>
      </c>
      <c r="C38" s="220">
        <v>0.13742113113403301</v>
      </c>
      <c r="D38" s="220">
        <v>0.277993023395538</v>
      </c>
      <c r="E38" s="220">
        <v>0.58458584547042802</v>
      </c>
    </row>
    <row r="39" spans="1:5" x14ac:dyDescent="0.2">
      <c r="A39" s="2" t="s">
        <v>58</v>
      </c>
      <c r="B39" s="223">
        <v>104</v>
      </c>
      <c r="C39" s="220">
        <v>6.4549379050731701E-2</v>
      </c>
      <c r="D39" s="220">
        <v>0.33028408885002097</v>
      </c>
      <c r="E39" s="220">
        <v>0.60516649484634399</v>
      </c>
    </row>
    <row r="40" spans="1:5" x14ac:dyDescent="0.2">
      <c r="A40" s="2" t="s">
        <v>59</v>
      </c>
      <c r="B40" s="223">
        <v>104</v>
      </c>
      <c r="C40" s="220">
        <v>0.115672998130322</v>
      </c>
      <c r="D40" s="220">
        <v>0.185882538557053</v>
      </c>
      <c r="E40" s="220">
        <v>0.69844448566436801</v>
      </c>
    </row>
    <row r="41" spans="1:5" x14ac:dyDescent="0.2">
      <c r="A41" s="2" t="s">
        <v>60</v>
      </c>
      <c r="B41" s="223">
        <v>98</v>
      </c>
      <c r="C41" s="220">
        <v>6.7439042031764998E-2</v>
      </c>
      <c r="D41" s="220">
        <v>0.218839436769485</v>
      </c>
      <c r="E41" s="220">
        <v>0.71372151374816895</v>
      </c>
    </row>
    <row r="42" spans="1:5" x14ac:dyDescent="0.2">
      <c r="A42" s="2" t="s">
        <v>61</v>
      </c>
      <c r="B42" s="223">
        <v>100</v>
      </c>
      <c r="C42" s="220">
        <v>6.0384687036275898E-2</v>
      </c>
      <c r="D42" s="220">
        <v>0.24641107022762301</v>
      </c>
      <c r="E42" s="220">
        <v>0.69320422410964999</v>
      </c>
    </row>
    <row r="43" spans="1:5" x14ac:dyDescent="0.2">
      <c r="A43" s="2" t="s">
        <v>62</v>
      </c>
      <c r="B43" s="223">
        <v>92</v>
      </c>
      <c r="C43" s="220">
        <v>7.3048934340477004E-2</v>
      </c>
      <c r="D43" s="220">
        <v>0.36545521020889299</v>
      </c>
      <c r="E43" s="220">
        <v>0.56149584054946899</v>
      </c>
    </row>
    <row r="44" spans="1:5" x14ac:dyDescent="0.2">
      <c r="A44" s="2" t="s">
        <v>63</v>
      </c>
      <c r="B44" s="223">
        <v>96</v>
      </c>
      <c r="C44" s="220">
        <v>0.11669935286045099</v>
      </c>
      <c r="D44" s="220">
        <v>0.33737424015998801</v>
      </c>
      <c r="E44" s="220">
        <v>0.54592639207839999</v>
      </c>
    </row>
    <row r="45" spans="1:5" x14ac:dyDescent="0.2">
      <c r="A45" s="2" t="s">
        <v>64</v>
      </c>
      <c r="B45" s="223">
        <v>102</v>
      </c>
      <c r="C45" s="220">
        <v>0.101335279643536</v>
      </c>
      <c r="D45" s="220">
        <v>0.295451760292053</v>
      </c>
      <c r="E45" s="220">
        <v>0.60321295261383101</v>
      </c>
    </row>
    <row r="46" spans="1:5" x14ac:dyDescent="0.2">
      <c r="A46" s="2" t="s">
        <v>65</v>
      </c>
      <c r="B46" s="223">
        <v>106</v>
      </c>
      <c r="C46" s="220">
        <v>8.8602975010871901E-2</v>
      </c>
      <c r="D46" s="220">
        <v>0.21010614931583399</v>
      </c>
      <c r="E46" s="220">
        <v>0.70129084587097201</v>
      </c>
    </row>
    <row r="47" spans="1:5" x14ac:dyDescent="0.2">
      <c r="A47" s="2" t="s">
        <v>66</v>
      </c>
      <c r="B47" s="223">
        <v>104</v>
      </c>
      <c r="C47" s="220">
        <v>3.9591901004314402E-2</v>
      </c>
      <c r="D47" s="220">
        <v>0.168418854475021</v>
      </c>
      <c r="E47" s="220">
        <v>0.79198926687240601</v>
      </c>
    </row>
    <row r="48" spans="1:5" x14ac:dyDescent="0.2">
      <c r="A48" s="2" t="s">
        <v>67</v>
      </c>
      <c r="B48" s="223">
        <v>90</v>
      </c>
      <c r="C48" s="220">
        <v>2.1937157958746002E-2</v>
      </c>
      <c r="D48" s="220">
        <v>0.14756751060485801</v>
      </c>
      <c r="E48" s="220">
        <v>0.83049535751342796</v>
      </c>
    </row>
    <row r="49" spans="1:5" x14ac:dyDescent="0.2">
      <c r="A49" s="2" t="s">
        <v>68</v>
      </c>
      <c r="B49" s="223">
        <v>90</v>
      </c>
      <c r="C49" s="220">
        <v>6.7183911800384494E-2</v>
      </c>
      <c r="D49" s="220">
        <v>0.241339191794395</v>
      </c>
      <c r="E49" s="220">
        <v>0.69147688150405895</v>
      </c>
    </row>
    <row r="50" spans="1:5" x14ac:dyDescent="0.2">
      <c r="A50" s="2" t="s">
        <v>69</v>
      </c>
      <c r="B50" s="223">
        <v>66</v>
      </c>
      <c r="C50" s="220">
        <v>3.6306843161582898E-2</v>
      </c>
      <c r="D50" s="220">
        <v>0.28086414933204701</v>
      </c>
      <c r="E50" s="220">
        <v>0.68282902240753196</v>
      </c>
    </row>
    <row r="51" spans="1:5" x14ac:dyDescent="0.2">
      <c r="A51" s="2" t="s">
        <v>70</v>
      </c>
      <c r="B51" s="223">
        <v>108</v>
      </c>
      <c r="C51" s="220">
        <v>4.47803437709808E-2</v>
      </c>
      <c r="D51" s="220">
        <v>0.239463791251183</v>
      </c>
      <c r="E51" s="220">
        <v>0.71575587987899802</v>
      </c>
    </row>
    <row r="52" spans="1:5" x14ac:dyDescent="0.2">
      <c r="A52" s="2" t="s">
        <v>71</v>
      </c>
      <c r="B52" s="223">
        <v>82</v>
      </c>
      <c r="C52" s="220">
        <v>1.6396349295973799E-2</v>
      </c>
      <c r="D52" s="220">
        <v>0.118234731256962</v>
      </c>
      <c r="E52" s="220">
        <v>0.86536890268325795</v>
      </c>
    </row>
    <row r="53" spans="1:5" x14ac:dyDescent="0.2">
      <c r="A53" s="2" t="s">
        <v>72</v>
      </c>
      <c r="B53" s="223">
        <v>99</v>
      </c>
      <c r="C53" s="220">
        <v>7.6377898454666096E-2</v>
      </c>
      <c r="D53" s="220">
        <v>0.20300064980983701</v>
      </c>
      <c r="E53" s="220">
        <v>0.72062146663665805</v>
      </c>
    </row>
    <row r="54" spans="1:5" x14ac:dyDescent="0.2">
      <c r="A54" s="2" t="s">
        <v>73</v>
      </c>
      <c r="B54" s="223">
        <v>99</v>
      </c>
      <c r="C54" s="220">
        <v>9.1374427080154405E-2</v>
      </c>
      <c r="D54" s="220">
        <v>0.31439036130905201</v>
      </c>
      <c r="E54" s="220">
        <v>0.59423518180847201</v>
      </c>
    </row>
    <row r="55" spans="1:5" x14ac:dyDescent="0.2">
      <c r="A55" s="2" t="s">
        <v>74</v>
      </c>
      <c r="B55" s="223">
        <v>96</v>
      </c>
      <c r="C55" s="220">
        <v>7.0420540869236006E-2</v>
      </c>
      <c r="D55" s="220">
        <v>0.106542773544788</v>
      </c>
      <c r="E55" s="220">
        <v>0.82303667068481401</v>
      </c>
    </row>
    <row r="56" spans="1:5" x14ac:dyDescent="0.2">
      <c r="A56" s="2" t="s">
        <v>75</v>
      </c>
      <c r="B56" s="223">
        <v>106</v>
      </c>
      <c r="C56" s="220">
        <v>7.9821996390819494E-2</v>
      </c>
      <c r="D56" s="220">
        <v>0.36162048578262301</v>
      </c>
      <c r="E56" s="220">
        <v>0.55855751037597701</v>
      </c>
    </row>
    <row r="57" spans="1:5" x14ac:dyDescent="0.2">
      <c r="A57" s="2" t="s">
        <v>76</v>
      </c>
      <c r="B57" s="223">
        <v>99</v>
      </c>
      <c r="C57" s="220">
        <v>0.14054331183433499</v>
      </c>
      <c r="D57" s="220">
        <v>0.32541358470916698</v>
      </c>
      <c r="E57" s="220">
        <v>0.53404307365417503</v>
      </c>
    </row>
    <row r="58" spans="1:5" x14ac:dyDescent="0.2">
      <c r="A58" s="2" t="s">
        <v>77</v>
      </c>
      <c r="B58" s="223">
        <v>101</v>
      </c>
      <c r="C58" s="220">
        <v>5.1437154412269599E-2</v>
      </c>
      <c r="D58" s="220">
        <v>0.29279199242591902</v>
      </c>
      <c r="E58" s="220">
        <v>0.65577083826065097</v>
      </c>
    </row>
    <row r="59" spans="1:5" x14ac:dyDescent="0.2">
      <c r="A59" s="2" t="s">
        <v>78</v>
      </c>
      <c r="B59" s="223">
        <v>92</v>
      </c>
      <c r="C59" s="220">
        <v>0.113585785031319</v>
      </c>
      <c r="D59" s="220">
        <v>0.30235949158668501</v>
      </c>
      <c r="E59" s="220">
        <v>0.58405470848083496</v>
      </c>
    </row>
    <row r="60" spans="1:5" x14ac:dyDescent="0.2">
      <c r="A60" s="2" t="s">
        <v>79</v>
      </c>
      <c r="B60" s="223">
        <v>93</v>
      </c>
      <c r="C60" s="220">
        <v>9.5642879605293302E-2</v>
      </c>
      <c r="D60" s="220">
        <v>0.26369509100914001</v>
      </c>
      <c r="E60" s="220">
        <v>0.64066201448440596</v>
      </c>
    </row>
    <row r="61" spans="1:5" x14ac:dyDescent="0.2">
      <c r="A61" s="2" t="s">
        <v>80</v>
      </c>
      <c r="B61" s="223">
        <v>88</v>
      </c>
      <c r="C61" s="220">
        <v>2.9388559982180599E-2</v>
      </c>
      <c r="D61" s="220">
        <v>0.22927592694759399</v>
      </c>
      <c r="E61" s="220">
        <v>0.74133551120758101</v>
      </c>
    </row>
    <row r="62" spans="1:5" x14ac:dyDescent="0.2">
      <c r="A62" s="2" t="s">
        <v>81</v>
      </c>
      <c r="B62" s="223">
        <v>120</v>
      </c>
      <c r="C62" s="220">
        <v>9.8387621343135806E-2</v>
      </c>
      <c r="D62" s="220">
        <v>0.216162860393524</v>
      </c>
      <c r="E62" s="220">
        <v>0.68544954061508201</v>
      </c>
    </row>
    <row r="63" spans="1:5" x14ac:dyDescent="0.2">
      <c r="A63" s="2" t="s">
        <v>82</v>
      </c>
      <c r="B63" s="223">
        <v>90</v>
      </c>
      <c r="C63" s="220">
        <v>0.124440006911755</v>
      </c>
      <c r="D63" s="220">
        <v>0.16575993597507499</v>
      </c>
      <c r="E63" s="220">
        <v>0.709800064563751</v>
      </c>
    </row>
    <row r="64" spans="1:5" x14ac:dyDescent="0.2">
      <c r="A64" s="2" t="s">
        <v>83</v>
      </c>
      <c r="B64" s="223">
        <v>100</v>
      </c>
      <c r="C64" s="220">
        <v>2.5876022875309001E-2</v>
      </c>
      <c r="D64" s="220">
        <v>0.153871789574623</v>
      </c>
      <c r="E64" s="220">
        <v>0.82025218009948697</v>
      </c>
    </row>
    <row r="65" spans="1:5" x14ac:dyDescent="0.2">
      <c r="A65" s="2" t="s">
        <v>84</v>
      </c>
      <c r="B65" s="223">
        <v>83</v>
      </c>
      <c r="C65" s="220">
        <v>0.118368372321129</v>
      </c>
      <c r="D65" s="220">
        <v>0.15045426785945901</v>
      </c>
      <c r="E65" s="220">
        <v>0.73117738962173495</v>
      </c>
    </row>
    <row r="66" spans="1:5" x14ac:dyDescent="0.2">
      <c r="A66" s="2" t="s">
        <v>85</v>
      </c>
      <c r="B66" s="223">
        <v>96</v>
      </c>
      <c r="C66" s="220">
        <v>0.14226268231868699</v>
      </c>
      <c r="D66" s="220">
        <v>0.23175506293773701</v>
      </c>
      <c r="E66" s="220">
        <v>0.625982224941254</v>
      </c>
    </row>
    <row r="67" spans="1:5" x14ac:dyDescent="0.2">
      <c r="A67" s="2" t="s">
        <v>86</v>
      </c>
      <c r="B67" s="223">
        <v>103</v>
      </c>
      <c r="C67" s="220">
        <v>9.4484828412532806E-2</v>
      </c>
      <c r="D67" s="220">
        <v>0.29003918170928999</v>
      </c>
      <c r="E67" s="220">
        <v>0.61547595262527499</v>
      </c>
    </row>
    <row r="68" spans="1:5" x14ac:dyDescent="0.2">
      <c r="A68" s="2" t="s">
        <v>87</v>
      </c>
      <c r="B68" s="223">
        <v>91</v>
      </c>
      <c r="C68" s="220">
        <v>0.103604406118393</v>
      </c>
      <c r="D68" s="220">
        <v>0.23827549815177901</v>
      </c>
      <c r="E68" s="220">
        <v>0.65812009572982799</v>
      </c>
    </row>
    <row r="69" spans="1:5" x14ac:dyDescent="0.2">
      <c r="A69" s="2" t="s">
        <v>88</v>
      </c>
      <c r="B69" s="223">
        <v>110</v>
      </c>
      <c r="C69" s="220">
        <v>9.8964400589466095E-2</v>
      </c>
      <c r="D69" s="220">
        <v>0.32785132527351402</v>
      </c>
      <c r="E69" s="220">
        <v>0.57318425178527799</v>
      </c>
    </row>
    <row r="70" spans="1:5" x14ac:dyDescent="0.2">
      <c r="A70" s="2" t="s">
        <v>89</v>
      </c>
      <c r="B70" s="223">
        <v>100</v>
      </c>
      <c r="C70" s="220">
        <v>8.54031667113304E-2</v>
      </c>
      <c r="D70" s="220">
        <v>0.22107751667499501</v>
      </c>
      <c r="E70" s="220">
        <v>0.69351929426193204</v>
      </c>
    </row>
    <row r="71" spans="1:5" x14ac:dyDescent="0.2">
      <c r="A71" s="3" t="s">
        <v>90</v>
      </c>
      <c r="B71" s="224">
        <v>77</v>
      </c>
      <c r="C71" s="221">
        <v>0.14227834343910201</v>
      </c>
      <c r="D71" s="221">
        <v>0.13837972283363301</v>
      </c>
      <c r="E71" s="221">
        <v>0.71934193372726396</v>
      </c>
    </row>
    <row r="73" spans="1:5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184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185</v>
      </c>
      <c r="D5" s="4" t="s">
        <v>186</v>
      </c>
      <c r="E5" s="4" t="s">
        <v>187</v>
      </c>
      <c r="F5" s="4" t="s">
        <v>188</v>
      </c>
      <c r="G5" s="4" t="s">
        <v>189</v>
      </c>
      <c r="H5" s="4" t="s">
        <v>25</v>
      </c>
      <c r="I5" s="4" t="s">
        <v>98</v>
      </c>
    </row>
    <row r="6" spans="1:9" x14ac:dyDescent="0.2">
      <c r="A6" s="5" t="s">
        <v>26</v>
      </c>
      <c r="B6" s="228" t="s">
        <v>1</v>
      </c>
      <c r="C6" s="225" t="s">
        <v>1</v>
      </c>
      <c r="D6" s="225" t="s">
        <v>1</v>
      </c>
      <c r="E6" s="225" t="s">
        <v>1</v>
      </c>
      <c r="F6" s="225" t="s">
        <v>1</v>
      </c>
      <c r="G6" s="225" t="s">
        <v>1</v>
      </c>
      <c r="H6" s="231" t="s">
        <v>1</v>
      </c>
      <c r="I6" s="225" t="s">
        <v>1</v>
      </c>
    </row>
    <row r="7" spans="1:9" x14ac:dyDescent="0.2">
      <c r="A7" s="2" t="s">
        <v>26</v>
      </c>
      <c r="B7" s="229">
        <v>9351</v>
      </c>
      <c r="C7" s="226">
        <v>0.69579869508743297</v>
      </c>
      <c r="D7" s="226">
        <v>0.120134562253952</v>
      </c>
      <c r="E7" s="226">
        <v>9.9998377263546004E-2</v>
      </c>
      <c r="F7" s="226">
        <v>5.2534177899360698E-2</v>
      </c>
      <c r="G7" s="226">
        <v>3.1534194946289097E-2</v>
      </c>
      <c r="H7" s="232">
        <v>1.60387063026428</v>
      </c>
      <c r="I7" s="226">
        <v>8.4068372219291504E-2</v>
      </c>
    </row>
    <row r="8" spans="1:9" x14ac:dyDescent="0.2">
      <c r="A8" s="5" t="s">
        <v>27</v>
      </c>
      <c r="B8" s="228" t="s">
        <v>1</v>
      </c>
      <c r="C8" s="225" t="s">
        <v>1</v>
      </c>
      <c r="D8" s="225" t="s">
        <v>1</v>
      </c>
      <c r="E8" s="225" t="s">
        <v>1</v>
      </c>
      <c r="F8" s="225" t="s">
        <v>1</v>
      </c>
      <c r="G8" s="225" t="s">
        <v>1</v>
      </c>
      <c r="H8" s="231" t="s">
        <v>1</v>
      </c>
      <c r="I8" s="225" t="s">
        <v>1</v>
      </c>
    </row>
    <row r="9" spans="1:9" x14ac:dyDescent="0.2">
      <c r="A9" s="2" t="s">
        <v>28</v>
      </c>
      <c r="B9" s="229">
        <v>104</v>
      </c>
      <c r="C9" s="226">
        <v>0.60361582040786699</v>
      </c>
      <c r="D9" s="226">
        <v>0.13410396873951</v>
      </c>
      <c r="E9" s="226">
        <v>0.12356135249137901</v>
      </c>
      <c r="F9" s="226">
        <v>0.103004738688469</v>
      </c>
      <c r="G9" s="226">
        <v>3.5714104771614102E-2</v>
      </c>
      <c r="H9" s="232">
        <v>1.83309733867645</v>
      </c>
      <c r="I9" s="226">
        <v>0.13871884552715499</v>
      </c>
    </row>
    <row r="10" spans="1:9" x14ac:dyDescent="0.2">
      <c r="A10" s="2" t="s">
        <v>29</v>
      </c>
      <c r="B10" s="229">
        <v>101</v>
      </c>
      <c r="C10" s="226">
        <v>0.53784900903701804</v>
      </c>
      <c r="D10" s="226">
        <v>0.158513262867928</v>
      </c>
      <c r="E10" s="226">
        <v>0.12364353984594301</v>
      </c>
      <c r="F10" s="226">
        <v>0.11015027761459401</v>
      </c>
      <c r="G10" s="226">
        <v>6.9843925535678905E-2</v>
      </c>
      <c r="H10" s="232">
        <v>2.0156269073486301</v>
      </c>
      <c r="I10" s="226">
        <v>0.17999420046815001</v>
      </c>
    </row>
    <row r="11" spans="1:9" x14ac:dyDescent="0.2">
      <c r="A11" s="2" t="s">
        <v>30</v>
      </c>
      <c r="B11" s="229">
        <v>124</v>
      </c>
      <c r="C11" s="226">
        <v>0.56662768125534102</v>
      </c>
      <c r="D11" s="226">
        <v>0.18892630934715299</v>
      </c>
      <c r="E11" s="226">
        <v>8.72835218906403E-2</v>
      </c>
      <c r="F11" s="226">
        <v>9.33239981532097E-2</v>
      </c>
      <c r="G11" s="226">
        <v>6.3838504254818004E-2</v>
      </c>
      <c r="H11" s="232">
        <v>1.89881932735443</v>
      </c>
      <c r="I11" s="226">
        <v>0.15716250006612401</v>
      </c>
    </row>
    <row r="12" spans="1:9" x14ac:dyDescent="0.2">
      <c r="A12" s="2" t="s">
        <v>31</v>
      </c>
      <c r="B12" s="229">
        <v>110</v>
      </c>
      <c r="C12" s="226">
        <v>0.662284255027771</v>
      </c>
      <c r="D12" s="226">
        <v>0.16920703649520899</v>
      </c>
      <c r="E12" s="226">
        <v>7.2082251310348497E-2</v>
      </c>
      <c r="F12" s="226">
        <v>7.3879614472389193E-2</v>
      </c>
      <c r="G12" s="226">
        <v>2.2546822205185901E-2</v>
      </c>
      <c r="H12" s="232">
        <v>1.6251976490020801</v>
      </c>
      <c r="I12" s="226">
        <v>9.6426438653265695E-2</v>
      </c>
    </row>
    <row r="13" spans="1:9" x14ac:dyDescent="0.2">
      <c r="A13" s="2" t="s">
        <v>32</v>
      </c>
      <c r="B13" s="229">
        <v>107</v>
      </c>
      <c r="C13" s="226">
        <v>0.55192089080810502</v>
      </c>
      <c r="D13" s="226">
        <v>0.15010266005992901</v>
      </c>
      <c r="E13" s="226">
        <v>0.15470127761364</v>
      </c>
      <c r="F13" s="226">
        <v>9.4621822237968403E-2</v>
      </c>
      <c r="G13" s="226">
        <v>4.8653382807969998E-2</v>
      </c>
      <c r="H13" s="232">
        <v>1.9379842281341599</v>
      </c>
      <c r="I13" s="226">
        <v>0.14327520024226301</v>
      </c>
    </row>
    <row r="14" spans="1:9" x14ac:dyDescent="0.2">
      <c r="A14" s="2" t="s">
        <v>33</v>
      </c>
      <c r="B14" s="229">
        <v>96</v>
      </c>
      <c r="C14" s="226">
        <v>0.52400696277618397</v>
      </c>
      <c r="D14" s="226">
        <v>0.220599129796028</v>
      </c>
      <c r="E14" s="226">
        <v>0.13453282415866899</v>
      </c>
      <c r="F14" s="226">
        <v>8.9910760521888705E-2</v>
      </c>
      <c r="G14" s="226">
        <v>3.0950322747230499E-2</v>
      </c>
      <c r="H14" s="232">
        <v>1.8831983804702801</v>
      </c>
      <c r="I14" s="226">
        <v>0.120861083269119</v>
      </c>
    </row>
    <row r="15" spans="1:9" x14ac:dyDescent="0.2">
      <c r="A15" s="2" t="s">
        <v>34</v>
      </c>
      <c r="B15" s="229">
        <v>94</v>
      </c>
      <c r="C15" s="226">
        <v>0.62431460618972801</v>
      </c>
      <c r="D15" s="226">
        <v>8.0751992762088803E-2</v>
      </c>
      <c r="E15" s="226">
        <v>0.14162880182266199</v>
      </c>
      <c r="F15" s="226">
        <v>4.95035797357559E-2</v>
      </c>
      <c r="G15" s="226">
        <v>0.103801012039185</v>
      </c>
      <c r="H15" s="232">
        <v>1.92772436141968</v>
      </c>
      <c r="I15" s="226">
        <v>0.15330459291714901</v>
      </c>
    </row>
    <row r="16" spans="1:9" x14ac:dyDescent="0.2">
      <c r="A16" s="2" t="s">
        <v>35</v>
      </c>
      <c r="B16" s="229">
        <v>102</v>
      </c>
      <c r="C16" s="226">
        <v>0.63139086961746205</v>
      </c>
      <c r="D16" s="226">
        <v>0.18597985804080999</v>
      </c>
      <c r="E16" s="226">
        <v>0.114562012255192</v>
      </c>
      <c r="F16" s="226">
        <v>4.8514243215322501E-2</v>
      </c>
      <c r="G16" s="226">
        <v>1.9552988931536699E-2</v>
      </c>
      <c r="H16" s="232">
        <v>1.6388585567474401</v>
      </c>
      <c r="I16" s="226">
        <v>6.8067234048635697E-2</v>
      </c>
    </row>
    <row r="17" spans="1:9" x14ac:dyDescent="0.2">
      <c r="A17" s="2" t="s">
        <v>36</v>
      </c>
      <c r="B17" s="229">
        <v>76</v>
      </c>
      <c r="C17" s="226">
        <v>0.82263112068176303</v>
      </c>
      <c r="D17" s="226">
        <v>7.88736492395401E-2</v>
      </c>
      <c r="E17" s="226">
        <v>3.7639308720827103E-2</v>
      </c>
      <c r="F17" s="226">
        <v>2.7270955964922901E-2</v>
      </c>
      <c r="G17" s="226">
        <v>3.3584959805011701E-2</v>
      </c>
      <c r="H17" s="232">
        <v>1.37030494213104</v>
      </c>
      <c r="I17" s="226">
        <v>6.0855916109993601E-2</v>
      </c>
    </row>
    <row r="18" spans="1:9" x14ac:dyDescent="0.2">
      <c r="A18" s="2" t="s">
        <v>37</v>
      </c>
      <c r="B18" s="229">
        <v>77</v>
      </c>
      <c r="C18" s="226">
        <v>0.79134947061538696</v>
      </c>
      <c r="D18" s="226">
        <v>0.11331473290920301</v>
      </c>
      <c r="E18" s="226">
        <v>4.9708865582942997E-2</v>
      </c>
      <c r="F18" s="226">
        <v>0</v>
      </c>
      <c r="G18" s="226">
        <v>4.5626904815435403E-2</v>
      </c>
      <c r="H18" s="232">
        <v>1.3952400684356701</v>
      </c>
      <c r="I18" s="226">
        <v>4.5626906005249698E-2</v>
      </c>
    </row>
    <row r="19" spans="1:9" x14ac:dyDescent="0.2">
      <c r="A19" s="2" t="s">
        <v>38</v>
      </c>
      <c r="B19" s="229">
        <v>94</v>
      </c>
      <c r="C19" s="226">
        <v>0.76408463716507002</v>
      </c>
      <c r="D19" s="226">
        <v>4.99306321144104E-2</v>
      </c>
      <c r="E19" s="226">
        <v>7.1839600801467896E-2</v>
      </c>
      <c r="F19" s="226">
        <v>6.1038654297590297E-2</v>
      </c>
      <c r="G19" s="226">
        <v>5.3106468170881299E-2</v>
      </c>
      <c r="H19" s="232">
        <v>1.5891516208648699</v>
      </c>
      <c r="I19" s="226">
        <v>0.114145123318919</v>
      </c>
    </row>
    <row r="20" spans="1:9" x14ac:dyDescent="0.2">
      <c r="A20" s="2" t="s">
        <v>39</v>
      </c>
      <c r="B20" s="229">
        <v>100</v>
      </c>
      <c r="C20" s="226">
        <v>0.82436227798461903</v>
      </c>
      <c r="D20" s="226">
        <v>7.6297022402286502E-2</v>
      </c>
      <c r="E20" s="226">
        <v>1.82600487023592E-2</v>
      </c>
      <c r="F20" s="226">
        <v>4.51296344399452E-2</v>
      </c>
      <c r="G20" s="226">
        <v>3.5951029509306003E-2</v>
      </c>
      <c r="H20" s="232">
        <v>1.3920100927352901</v>
      </c>
      <c r="I20" s="226">
        <v>8.1080662892079602E-2</v>
      </c>
    </row>
    <row r="21" spans="1:9" x14ac:dyDescent="0.2">
      <c r="A21" s="2" t="s">
        <v>40</v>
      </c>
      <c r="B21" s="229">
        <v>83</v>
      </c>
      <c r="C21" s="226">
        <v>0.85481023788452104</v>
      </c>
      <c r="D21" s="226">
        <v>5.6119911372661598E-2</v>
      </c>
      <c r="E21" s="226">
        <v>5.3148768842220299E-2</v>
      </c>
      <c r="F21" s="226">
        <v>3.5921100527048097E-2</v>
      </c>
      <c r="G21" s="226">
        <v>0</v>
      </c>
      <c r="H21" s="232">
        <v>1.27018070220947</v>
      </c>
      <c r="I21" s="226">
        <v>3.5921099857965502E-2</v>
      </c>
    </row>
    <row r="22" spans="1:9" x14ac:dyDescent="0.2">
      <c r="A22" s="2" t="s">
        <v>41</v>
      </c>
      <c r="B22" s="229">
        <v>105</v>
      </c>
      <c r="C22" s="226">
        <v>0.49048447608947798</v>
      </c>
      <c r="D22" s="226">
        <v>0.173256635665894</v>
      </c>
      <c r="E22" s="226">
        <v>0.17442762851715099</v>
      </c>
      <c r="F22" s="226">
        <v>0.12934303283691401</v>
      </c>
      <c r="G22" s="226">
        <v>3.2488230615854298E-2</v>
      </c>
      <c r="H22" s="232">
        <v>2.0400938987731898</v>
      </c>
      <c r="I22" s="226">
        <v>0.16183126284989999</v>
      </c>
    </row>
    <row r="23" spans="1:9" x14ac:dyDescent="0.2">
      <c r="A23" s="2" t="s">
        <v>42</v>
      </c>
      <c r="B23" s="229">
        <v>102</v>
      </c>
      <c r="C23" s="226">
        <v>0.50616848468780495</v>
      </c>
      <c r="D23" s="226">
        <v>0.15039528906345401</v>
      </c>
      <c r="E23" s="226">
        <v>0.18258354067802399</v>
      </c>
      <c r="F23" s="226">
        <v>0.118263356387615</v>
      </c>
      <c r="G23" s="226">
        <v>4.2589329183101703E-2</v>
      </c>
      <c r="H23" s="232">
        <v>2.04070973396301</v>
      </c>
      <c r="I23" s="226">
        <v>0.160852685570717</v>
      </c>
    </row>
    <row r="24" spans="1:9" x14ac:dyDescent="0.2">
      <c r="A24" s="2" t="s">
        <v>43</v>
      </c>
      <c r="B24" s="229">
        <v>98</v>
      </c>
      <c r="C24" s="226">
        <v>0.54823035001754805</v>
      </c>
      <c r="D24" s="226">
        <v>0.20663854479789701</v>
      </c>
      <c r="E24" s="226">
        <v>0.124990038573742</v>
      </c>
      <c r="F24" s="226">
        <v>7.3375508189201397E-2</v>
      </c>
      <c r="G24" s="226">
        <v>4.6765584498643903E-2</v>
      </c>
      <c r="H24" s="232">
        <v>1.86380743980408</v>
      </c>
      <c r="I24" s="226">
        <v>0.120141089554922</v>
      </c>
    </row>
    <row r="25" spans="1:9" x14ac:dyDescent="0.2">
      <c r="A25" s="2" t="s">
        <v>44</v>
      </c>
      <c r="B25" s="229">
        <v>100</v>
      </c>
      <c r="C25" s="226">
        <v>0.73431056737899802</v>
      </c>
      <c r="D25" s="226">
        <v>9.7722448408603696E-2</v>
      </c>
      <c r="E25" s="226">
        <v>9.04112309217453E-2</v>
      </c>
      <c r="F25" s="226">
        <v>1.2694914825260599E-2</v>
      </c>
      <c r="G25" s="226">
        <v>6.4860835671424893E-2</v>
      </c>
      <c r="H25" s="232">
        <v>1.57607293128967</v>
      </c>
      <c r="I25" s="226">
        <v>7.7555750713373797E-2</v>
      </c>
    </row>
    <row r="26" spans="1:9" x14ac:dyDescent="0.2">
      <c r="A26" s="2" t="s">
        <v>45</v>
      </c>
      <c r="B26" s="229">
        <v>87</v>
      </c>
      <c r="C26" s="226">
        <v>0.70248985290527299</v>
      </c>
      <c r="D26" s="226">
        <v>6.7624144256115001E-2</v>
      </c>
      <c r="E26" s="226">
        <v>0.122760735452175</v>
      </c>
      <c r="F26" s="226">
        <v>8.6078405380248996E-2</v>
      </c>
      <c r="G26" s="226">
        <v>2.1046895533800101E-2</v>
      </c>
      <c r="H26" s="232">
        <v>1.65556836128235</v>
      </c>
      <c r="I26" s="226">
        <v>0.10712529732239399</v>
      </c>
    </row>
    <row r="27" spans="1:9" x14ac:dyDescent="0.2">
      <c r="A27" s="2" t="s">
        <v>46</v>
      </c>
      <c r="B27" s="229">
        <v>92</v>
      </c>
      <c r="C27" s="226">
        <v>0.91096407175064098</v>
      </c>
      <c r="D27" s="226">
        <v>1.0205141268670601E-2</v>
      </c>
      <c r="E27" s="226">
        <v>2.91097741574049E-2</v>
      </c>
      <c r="F27" s="226">
        <v>1.5721471980214102E-2</v>
      </c>
      <c r="G27" s="226">
        <v>3.3999551087617902E-2</v>
      </c>
      <c r="H27" s="232">
        <v>1.25158727169037</v>
      </c>
      <c r="I27" s="226">
        <v>4.9721022558462599E-2</v>
      </c>
    </row>
    <row r="28" spans="1:9" x14ac:dyDescent="0.2">
      <c r="A28" s="2" t="s">
        <v>47</v>
      </c>
      <c r="B28" s="229">
        <v>102</v>
      </c>
      <c r="C28" s="226">
        <v>0.77026343345642101</v>
      </c>
      <c r="D28" s="226">
        <v>0.120010308921337</v>
      </c>
      <c r="E28" s="226">
        <v>5.24874702095985E-2</v>
      </c>
      <c r="F28" s="226">
        <v>3.6950863897800397E-2</v>
      </c>
      <c r="G28" s="226">
        <v>2.02879291027784E-2</v>
      </c>
      <c r="H28" s="232">
        <v>1.4169895648956301</v>
      </c>
      <c r="I28" s="226">
        <v>5.7238792680732203E-2</v>
      </c>
    </row>
    <row r="29" spans="1:9" x14ac:dyDescent="0.2">
      <c r="A29" s="2" t="s">
        <v>48</v>
      </c>
      <c r="B29" s="229">
        <v>92</v>
      </c>
      <c r="C29" s="226">
        <v>0.83687341213226296</v>
      </c>
      <c r="D29" s="226">
        <v>3.4431476145982701E-2</v>
      </c>
      <c r="E29" s="226">
        <v>0.106169693171978</v>
      </c>
      <c r="F29" s="226">
        <v>1.36649608612061E-2</v>
      </c>
      <c r="G29" s="226">
        <v>8.8604427874088305E-3</v>
      </c>
      <c r="H29" s="232">
        <v>1.3232074975967401</v>
      </c>
      <c r="I29" s="226">
        <v>2.2525403984269599E-2</v>
      </c>
    </row>
    <row r="30" spans="1:9" x14ac:dyDescent="0.2">
      <c r="A30" s="2" t="s">
        <v>49</v>
      </c>
      <c r="B30" s="229">
        <v>90</v>
      </c>
      <c r="C30" s="226">
        <v>0.78274184465408303</v>
      </c>
      <c r="D30" s="226">
        <v>8.2738213241100297E-2</v>
      </c>
      <c r="E30" s="226">
        <v>2.1943589672446299E-2</v>
      </c>
      <c r="F30" s="226">
        <v>3.7872735410928698E-2</v>
      </c>
      <c r="G30" s="226">
        <v>7.4703603982925401E-2</v>
      </c>
      <c r="H30" s="232">
        <v>1.539057970047</v>
      </c>
      <c r="I30" s="226">
        <v>0.112576340861683</v>
      </c>
    </row>
    <row r="31" spans="1:9" x14ac:dyDescent="0.2">
      <c r="A31" s="2" t="s">
        <v>50</v>
      </c>
      <c r="B31" s="229">
        <v>81</v>
      </c>
      <c r="C31" s="226">
        <v>0.72907072305679299</v>
      </c>
      <c r="D31" s="226">
        <v>5.5180665105581297E-2</v>
      </c>
      <c r="E31" s="226">
        <v>0.139815643429756</v>
      </c>
      <c r="F31" s="226">
        <v>6.5384648740291595E-2</v>
      </c>
      <c r="G31" s="226">
        <v>1.0548300109803699E-2</v>
      </c>
      <c r="H31" s="232">
        <v>1.57315909862518</v>
      </c>
      <c r="I31" s="226">
        <v>7.5932950335174804E-2</v>
      </c>
    </row>
    <row r="32" spans="1:9" x14ac:dyDescent="0.2">
      <c r="A32" s="2" t="s">
        <v>51</v>
      </c>
      <c r="B32" s="229">
        <v>105</v>
      </c>
      <c r="C32" s="226">
        <v>0.56659108400344804</v>
      </c>
      <c r="D32" s="226">
        <v>0.125938296318054</v>
      </c>
      <c r="E32" s="226">
        <v>0.167425751686096</v>
      </c>
      <c r="F32" s="226">
        <v>0.101995058357716</v>
      </c>
      <c r="G32" s="226">
        <v>3.8049794733524302E-2</v>
      </c>
      <c r="H32" s="232">
        <v>1.91897416114807</v>
      </c>
      <c r="I32" s="226">
        <v>0.140044855178071</v>
      </c>
    </row>
    <row r="33" spans="1:9" x14ac:dyDescent="0.2">
      <c r="A33" s="2" t="s">
        <v>52</v>
      </c>
      <c r="B33" s="229">
        <v>98</v>
      </c>
      <c r="C33" s="226">
        <v>0.76450401544570901</v>
      </c>
      <c r="D33" s="226">
        <v>7.7996753156185206E-2</v>
      </c>
      <c r="E33" s="226">
        <v>0.117903262376785</v>
      </c>
      <c r="F33" s="226">
        <v>2.52997651696205E-2</v>
      </c>
      <c r="G33" s="226">
        <v>1.4296192675828901E-2</v>
      </c>
      <c r="H33" s="232">
        <v>1.44688737392426</v>
      </c>
      <c r="I33" s="226">
        <v>3.9595958287968802E-2</v>
      </c>
    </row>
    <row r="34" spans="1:9" x14ac:dyDescent="0.2">
      <c r="A34" s="2" t="s">
        <v>53</v>
      </c>
      <c r="B34" s="229">
        <v>95</v>
      </c>
      <c r="C34" s="226">
        <v>0.82270199060440097</v>
      </c>
      <c r="D34" s="226">
        <v>4.0234770625829697E-2</v>
      </c>
      <c r="E34" s="226">
        <v>5.2037127315998098E-2</v>
      </c>
      <c r="F34" s="226">
        <v>7.8495040535926805E-2</v>
      </c>
      <c r="G34" s="226">
        <v>6.5310685895383401E-3</v>
      </c>
      <c r="H34" s="232">
        <v>1.4059184789657599</v>
      </c>
      <c r="I34" s="226">
        <v>8.5026109323432006E-2</v>
      </c>
    </row>
    <row r="35" spans="1:9" x14ac:dyDescent="0.2">
      <c r="A35" s="2" t="s">
        <v>54</v>
      </c>
      <c r="B35" s="229">
        <v>104</v>
      </c>
      <c r="C35" s="226">
        <v>0.71663260459899902</v>
      </c>
      <c r="D35" s="226">
        <v>8.5018180310726194E-2</v>
      </c>
      <c r="E35" s="226">
        <v>8.0159611999988598E-2</v>
      </c>
      <c r="F35" s="226">
        <v>9.9178388714790303E-2</v>
      </c>
      <c r="G35" s="226">
        <v>1.9011218100786199E-2</v>
      </c>
      <c r="H35" s="232">
        <v>1.61891746520996</v>
      </c>
      <c r="I35" s="226">
        <v>0.118189606375286</v>
      </c>
    </row>
    <row r="36" spans="1:9" x14ac:dyDescent="0.2">
      <c r="A36" s="2" t="s">
        <v>55</v>
      </c>
      <c r="B36" s="229">
        <v>87</v>
      </c>
      <c r="C36" s="226">
        <v>0.76781815290451005</v>
      </c>
      <c r="D36" s="226">
        <v>9.6863366663456005E-2</v>
      </c>
      <c r="E36" s="226">
        <v>0.10062946379184699</v>
      </c>
      <c r="F36" s="226">
        <v>3.4689027816057198E-2</v>
      </c>
      <c r="G36" s="226">
        <v>0</v>
      </c>
      <c r="H36" s="232">
        <v>1.40218937397003</v>
      </c>
      <c r="I36" s="226">
        <v>3.4689027428377102E-2</v>
      </c>
    </row>
    <row r="37" spans="1:9" x14ac:dyDescent="0.2">
      <c r="A37" s="2" t="s">
        <v>56</v>
      </c>
      <c r="B37" s="229">
        <v>87</v>
      </c>
      <c r="C37" s="226">
        <v>0.76094573736190796</v>
      </c>
      <c r="D37" s="226">
        <v>0.115258686244488</v>
      </c>
      <c r="E37" s="226">
        <v>6.4181119203567505E-2</v>
      </c>
      <c r="F37" s="226">
        <v>1.2448865920305301E-2</v>
      </c>
      <c r="G37" s="226">
        <v>4.71655763685703E-2</v>
      </c>
      <c r="H37" s="232">
        <v>1.4696298837661701</v>
      </c>
      <c r="I37" s="226">
        <v>5.9614443177200001E-2</v>
      </c>
    </row>
    <row r="38" spans="1:9" x14ac:dyDescent="0.2">
      <c r="A38" s="2" t="s">
        <v>57</v>
      </c>
      <c r="B38" s="229">
        <v>102</v>
      </c>
      <c r="C38" s="226">
        <v>0.59132015705108598</v>
      </c>
      <c r="D38" s="226">
        <v>0.222941398620605</v>
      </c>
      <c r="E38" s="226">
        <v>9.9880568683147403E-2</v>
      </c>
      <c r="F38" s="226">
        <v>5.8856025338172899E-2</v>
      </c>
      <c r="G38" s="226">
        <v>2.70018558949232E-2</v>
      </c>
      <c r="H38" s="232">
        <v>1.7072780132293699</v>
      </c>
      <c r="I38" s="226">
        <v>8.58578807533278E-2</v>
      </c>
    </row>
    <row r="39" spans="1:9" x14ac:dyDescent="0.2">
      <c r="A39" s="2" t="s">
        <v>58</v>
      </c>
      <c r="B39" s="229">
        <v>105</v>
      </c>
      <c r="C39" s="226">
        <v>0.67919546365737904</v>
      </c>
      <c r="D39" s="226">
        <v>0.15414522588252999</v>
      </c>
      <c r="E39" s="226">
        <v>0.11770609021186799</v>
      </c>
      <c r="F39" s="226">
        <v>2.2483153268694898E-2</v>
      </c>
      <c r="G39" s="226">
        <v>2.6470094919204702E-2</v>
      </c>
      <c r="H39" s="232">
        <v>1.56288719177246</v>
      </c>
      <c r="I39" s="226">
        <v>4.8953246820161701E-2</v>
      </c>
    </row>
    <row r="40" spans="1:9" x14ac:dyDescent="0.2">
      <c r="A40" s="2" t="s">
        <v>59</v>
      </c>
      <c r="B40" s="229">
        <v>103</v>
      </c>
      <c r="C40" s="226">
        <v>0.81061607599258401</v>
      </c>
      <c r="D40" s="226">
        <v>7.6276533305645003E-2</v>
      </c>
      <c r="E40" s="226">
        <v>7.1164458990097004E-2</v>
      </c>
      <c r="F40" s="226">
        <v>3.11022736132145E-2</v>
      </c>
      <c r="G40" s="226">
        <v>1.08406506478786E-2</v>
      </c>
      <c r="H40" s="232">
        <v>1.35527491569519</v>
      </c>
      <c r="I40" s="226">
        <v>4.1942924573592298E-2</v>
      </c>
    </row>
    <row r="41" spans="1:9" x14ac:dyDescent="0.2">
      <c r="A41" s="2" t="s">
        <v>60</v>
      </c>
      <c r="B41" s="229">
        <v>97</v>
      </c>
      <c r="C41" s="226">
        <v>0.740503549575806</v>
      </c>
      <c r="D41" s="226">
        <v>0.15219649672508201</v>
      </c>
      <c r="E41" s="226">
        <v>3.6388695240020801E-2</v>
      </c>
      <c r="F41" s="226">
        <v>3.3343296498060199E-2</v>
      </c>
      <c r="G41" s="226">
        <v>3.7567954510450398E-2</v>
      </c>
      <c r="H41" s="232">
        <v>1.4752756357193</v>
      </c>
      <c r="I41" s="226">
        <v>7.0911251536840594E-2</v>
      </c>
    </row>
    <row r="42" spans="1:9" x14ac:dyDescent="0.2">
      <c r="A42" s="2" t="s">
        <v>61</v>
      </c>
      <c r="B42" s="229">
        <v>102</v>
      </c>
      <c r="C42" s="226">
        <v>0.81383460760116599</v>
      </c>
      <c r="D42" s="226">
        <v>0.10967118293047</v>
      </c>
      <c r="E42" s="226">
        <v>2.9676334932446501E-2</v>
      </c>
      <c r="F42" s="226">
        <v>4.68178577721119E-2</v>
      </c>
      <c r="G42" s="226">
        <v>0</v>
      </c>
      <c r="H42" s="232">
        <v>1.3094774484634399</v>
      </c>
      <c r="I42" s="226">
        <v>4.6817858556957401E-2</v>
      </c>
    </row>
    <row r="43" spans="1:9" x14ac:dyDescent="0.2">
      <c r="A43" s="2" t="s">
        <v>62</v>
      </c>
      <c r="B43" s="229">
        <v>92</v>
      </c>
      <c r="C43" s="226">
        <v>0.67545431852340698</v>
      </c>
      <c r="D43" s="226">
        <v>0.119579024612904</v>
      </c>
      <c r="E43" s="226">
        <v>0.137669622898102</v>
      </c>
      <c r="F43" s="226">
        <v>5.3938444703817402E-2</v>
      </c>
      <c r="G43" s="226">
        <v>1.3358579948544501E-2</v>
      </c>
      <c r="H43" s="232">
        <v>1.61016798019409</v>
      </c>
      <c r="I43" s="226">
        <v>6.7297025279114298E-2</v>
      </c>
    </row>
    <row r="44" spans="1:9" x14ac:dyDescent="0.2">
      <c r="A44" s="2" t="s">
        <v>63</v>
      </c>
      <c r="B44" s="229">
        <v>96</v>
      </c>
      <c r="C44" s="226">
        <v>0.501819849014282</v>
      </c>
      <c r="D44" s="226">
        <v>0.23870886862278001</v>
      </c>
      <c r="E44" s="226">
        <v>0.15771995484828899</v>
      </c>
      <c r="F44" s="226">
        <v>6.06532357633114E-2</v>
      </c>
      <c r="G44" s="226">
        <v>4.1098110377788502E-2</v>
      </c>
      <c r="H44" s="232">
        <v>1.90050089359283</v>
      </c>
      <c r="I44" s="226">
        <v>0.101751344245833</v>
      </c>
    </row>
    <row r="45" spans="1:9" x14ac:dyDescent="0.2">
      <c r="A45" s="2" t="s">
        <v>64</v>
      </c>
      <c r="B45" s="229">
        <v>97</v>
      </c>
      <c r="C45" s="226">
        <v>0.67778313159942605</v>
      </c>
      <c r="D45" s="226">
        <v>0.14010608196258501</v>
      </c>
      <c r="E45" s="226">
        <v>7.1418151259422302E-2</v>
      </c>
      <c r="F45" s="226">
        <v>8.9656367897987393E-2</v>
      </c>
      <c r="G45" s="226">
        <v>2.1036267280578599E-2</v>
      </c>
      <c r="H45" s="232">
        <v>1.6360565423965501</v>
      </c>
      <c r="I45" s="226">
        <v>0.11069263517856601</v>
      </c>
    </row>
    <row r="46" spans="1:9" x14ac:dyDescent="0.2">
      <c r="A46" s="2" t="s">
        <v>65</v>
      </c>
      <c r="B46" s="229">
        <v>100</v>
      </c>
      <c r="C46" s="226">
        <v>0.77226048707962003</v>
      </c>
      <c r="D46" s="226">
        <v>9.9971443414688096E-2</v>
      </c>
      <c r="E46" s="226">
        <v>7.7839680016040802E-2</v>
      </c>
      <c r="F46" s="226">
        <v>3.2587353140115703E-2</v>
      </c>
      <c r="G46" s="226">
        <v>1.7341062426567098E-2</v>
      </c>
      <c r="H46" s="232">
        <v>1.4227770566940301</v>
      </c>
      <c r="I46" s="226">
        <v>4.9928414264697997E-2</v>
      </c>
    </row>
    <row r="47" spans="1:9" x14ac:dyDescent="0.2">
      <c r="A47" s="2" t="s">
        <v>66</v>
      </c>
      <c r="B47" s="229">
        <v>102</v>
      </c>
      <c r="C47" s="226">
        <v>0.87203001976013195</v>
      </c>
      <c r="D47" s="226">
        <v>0.108054786920547</v>
      </c>
      <c r="E47" s="226">
        <v>0</v>
      </c>
      <c r="F47" s="226">
        <v>1.9915185868740099E-2</v>
      </c>
      <c r="G47" s="226">
        <v>0</v>
      </c>
      <c r="H47" s="232">
        <v>1.1678003072738601</v>
      </c>
      <c r="I47" s="226">
        <v>1.99151860171198E-2</v>
      </c>
    </row>
    <row r="48" spans="1:9" x14ac:dyDescent="0.2">
      <c r="A48" s="2" t="s">
        <v>67</v>
      </c>
      <c r="B48" s="229">
        <v>88</v>
      </c>
      <c r="C48" s="226">
        <v>0.85366469621658303</v>
      </c>
      <c r="D48" s="226">
        <v>9.5742091536521898E-2</v>
      </c>
      <c r="E48" s="226">
        <v>2.9894102364778501E-2</v>
      </c>
      <c r="F48" s="226">
        <v>1.08743822202086E-2</v>
      </c>
      <c r="G48" s="226">
        <v>9.8247267305851E-3</v>
      </c>
      <c r="H48" s="232">
        <v>1.2274523973464999</v>
      </c>
      <c r="I48" s="226">
        <v>2.0699108970071298E-2</v>
      </c>
    </row>
    <row r="49" spans="1:9" x14ac:dyDescent="0.2">
      <c r="A49" s="2" t="s">
        <v>68</v>
      </c>
      <c r="B49" s="229">
        <v>86</v>
      </c>
      <c r="C49" s="226">
        <v>0.778062343597412</v>
      </c>
      <c r="D49" s="226">
        <v>6.7476540803909302E-2</v>
      </c>
      <c r="E49" s="226">
        <v>9.4066098332405104E-2</v>
      </c>
      <c r="F49" s="226">
        <v>4.64249700307846E-2</v>
      </c>
      <c r="G49" s="226">
        <v>1.39700714498758E-2</v>
      </c>
      <c r="H49" s="232">
        <v>1.4507639408111599</v>
      </c>
      <c r="I49" s="226">
        <v>6.0395040018231601E-2</v>
      </c>
    </row>
    <row r="50" spans="1:9" x14ac:dyDescent="0.2">
      <c r="A50" s="2" t="s">
        <v>69</v>
      </c>
      <c r="B50" s="229">
        <v>67</v>
      </c>
      <c r="C50" s="226">
        <v>0.82033503055572499</v>
      </c>
      <c r="D50" s="226">
        <v>0.13836783170700101</v>
      </c>
      <c r="E50" s="226">
        <v>2.9323123395443001E-2</v>
      </c>
      <c r="F50" s="226">
        <v>0</v>
      </c>
      <c r="G50" s="226">
        <v>1.1973997578024901E-2</v>
      </c>
      <c r="H50" s="232">
        <v>1.2449101209640501</v>
      </c>
      <c r="I50" s="226">
        <v>1.1973997778754601E-2</v>
      </c>
    </row>
    <row r="51" spans="1:9" x14ac:dyDescent="0.2">
      <c r="A51" s="2" t="s">
        <v>70</v>
      </c>
      <c r="B51" s="229">
        <v>104</v>
      </c>
      <c r="C51" s="226">
        <v>0.77444285154342696</v>
      </c>
      <c r="D51" s="226">
        <v>4.85143549740314E-2</v>
      </c>
      <c r="E51" s="226">
        <v>8.82561430335045E-2</v>
      </c>
      <c r="F51" s="226">
        <v>3.4441363066434902E-2</v>
      </c>
      <c r="G51" s="226">
        <v>5.4345306009054198E-2</v>
      </c>
      <c r="H51" s="232">
        <v>1.5457319021225</v>
      </c>
      <c r="I51" s="226">
        <v>8.8786667421708501E-2</v>
      </c>
    </row>
    <row r="52" spans="1:9" x14ac:dyDescent="0.2">
      <c r="A52" s="2" t="s">
        <v>71</v>
      </c>
      <c r="B52" s="229">
        <v>82</v>
      </c>
      <c r="C52" s="226">
        <v>0.93625617027282704</v>
      </c>
      <c r="D52" s="226">
        <v>4.5473057776689502E-2</v>
      </c>
      <c r="E52" s="226">
        <v>1.8270745873451202E-2</v>
      </c>
      <c r="F52" s="226">
        <v>0</v>
      </c>
      <c r="G52" s="226">
        <v>0</v>
      </c>
      <c r="H52" s="232">
        <v>1.08201456069946</v>
      </c>
      <c r="I52" s="226">
        <v>0</v>
      </c>
    </row>
    <row r="53" spans="1:9" x14ac:dyDescent="0.2">
      <c r="A53" s="2" t="s">
        <v>72</v>
      </c>
      <c r="B53" s="229">
        <v>97</v>
      </c>
      <c r="C53" s="226">
        <v>0.73947858810424805</v>
      </c>
      <c r="D53" s="226">
        <v>4.1494648903608301E-2</v>
      </c>
      <c r="E53" s="226">
        <v>7.6988235116004902E-2</v>
      </c>
      <c r="F53" s="226">
        <v>0.102302581071854</v>
      </c>
      <c r="G53" s="226">
        <v>3.9735935628414203E-2</v>
      </c>
      <c r="H53" s="232">
        <v>1.66132259368896</v>
      </c>
      <c r="I53" s="226">
        <v>0.142038518287672</v>
      </c>
    </row>
    <row r="54" spans="1:9" x14ac:dyDescent="0.2">
      <c r="A54" s="2" t="s">
        <v>73</v>
      </c>
      <c r="B54" s="229">
        <v>93</v>
      </c>
      <c r="C54" s="226">
        <v>0.77212160825729403</v>
      </c>
      <c r="D54" s="226">
        <v>0.14080297946929901</v>
      </c>
      <c r="E54" s="226">
        <v>5.6050848215818398E-2</v>
      </c>
      <c r="F54" s="226">
        <v>3.10245882719755E-2</v>
      </c>
      <c r="G54" s="226">
        <v>0</v>
      </c>
      <c r="H54" s="232">
        <v>1.3459784984588601</v>
      </c>
      <c r="I54" s="226">
        <v>3.1024587520734101E-2</v>
      </c>
    </row>
    <row r="55" spans="1:9" x14ac:dyDescent="0.2">
      <c r="A55" s="2" t="s">
        <v>74</v>
      </c>
      <c r="B55" s="229">
        <v>93</v>
      </c>
      <c r="C55" s="226">
        <v>0.86811834573745705</v>
      </c>
      <c r="D55" s="226">
        <v>0</v>
      </c>
      <c r="E55" s="226">
        <v>4.5901715755462598E-2</v>
      </c>
      <c r="F55" s="226">
        <v>5.4924372583627701E-2</v>
      </c>
      <c r="G55" s="226">
        <v>3.1055551022291201E-2</v>
      </c>
      <c r="H55" s="232">
        <v>1.38079881668091</v>
      </c>
      <c r="I55" s="226">
        <v>8.5979924887119599E-2</v>
      </c>
    </row>
    <row r="56" spans="1:9" x14ac:dyDescent="0.2">
      <c r="A56" s="2" t="s">
        <v>75</v>
      </c>
      <c r="B56" s="229">
        <v>106</v>
      </c>
      <c r="C56" s="226">
        <v>0.61260485649108898</v>
      </c>
      <c r="D56" s="226">
        <v>0.21837574243545499</v>
      </c>
      <c r="E56" s="226">
        <v>0.111410684883595</v>
      </c>
      <c r="F56" s="226">
        <v>3.5092882812023198E-2</v>
      </c>
      <c r="G56" s="226">
        <v>2.2515865042805699E-2</v>
      </c>
      <c r="H56" s="232">
        <v>1.6365392208099401</v>
      </c>
      <c r="I56" s="226">
        <v>5.7608746030649798E-2</v>
      </c>
    </row>
    <row r="57" spans="1:9" x14ac:dyDescent="0.2">
      <c r="A57" s="2" t="s">
        <v>76</v>
      </c>
      <c r="B57" s="229">
        <v>96</v>
      </c>
      <c r="C57" s="226">
        <v>0.63887244462966897</v>
      </c>
      <c r="D57" s="226">
        <v>0.178498029708862</v>
      </c>
      <c r="E57" s="226">
        <v>9.9130049347877502E-2</v>
      </c>
      <c r="F57" s="226">
        <v>6.4123779535293607E-2</v>
      </c>
      <c r="G57" s="226">
        <v>1.9375678151845901E-2</v>
      </c>
      <c r="H57" s="232">
        <v>1.6466321945190401</v>
      </c>
      <c r="I57" s="226">
        <v>8.3499459242438095E-2</v>
      </c>
    </row>
    <row r="58" spans="1:9" x14ac:dyDescent="0.2">
      <c r="A58" s="2" t="s">
        <v>77</v>
      </c>
      <c r="B58" s="229">
        <v>100</v>
      </c>
      <c r="C58" s="226">
        <v>0.67915982007980302</v>
      </c>
      <c r="D58" s="226">
        <v>0.167151674628258</v>
      </c>
      <c r="E58" s="226">
        <v>9.0730637311935397E-2</v>
      </c>
      <c r="F58" s="226">
        <v>2.37093530595303E-2</v>
      </c>
      <c r="G58" s="226">
        <v>3.92484962940216E-2</v>
      </c>
      <c r="H58" s="232">
        <v>1.5767350196838399</v>
      </c>
      <c r="I58" s="226">
        <v>6.2957850526233206E-2</v>
      </c>
    </row>
    <row r="59" spans="1:9" x14ac:dyDescent="0.2">
      <c r="A59" s="2" t="s">
        <v>78</v>
      </c>
      <c r="B59" s="229">
        <v>85</v>
      </c>
      <c r="C59" s="226">
        <v>0.74833780527114901</v>
      </c>
      <c r="D59" s="226">
        <v>0.106828257441521</v>
      </c>
      <c r="E59" s="226">
        <v>5.54935857653618E-2</v>
      </c>
      <c r="F59" s="226">
        <v>7.8407153487205505E-2</v>
      </c>
      <c r="G59" s="226">
        <v>1.0933181270957E-2</v>
      </c>
      <c r="H59" s="232">
        <v>1.49676954746246</v>
      </c>
      <c r="I59" s="226">
        <v>8.93403362558466E-2</v>
      </c>
    </row>
    <row r="60" spans="1:9" x14ac:dyDescent="0.2">
      <c r="A60" s="2" t="s">
        <v>79</v>
      </c>
      <c r="B60" s="229">
        <v>90</v>
      </c>
      <c r="C60" s="226">
        <v>0.80206394195556596</v>
      </c>
      <c r="D60" s="226">
        <v>8.0409981310367598E-2</v>
      </c>
      <c r="E60" s="226">
        <v>7.2083443403244005E-2</v>
      </c>
      <c r="F60" s="226">
        <v>1.0631829500198401E-2</v>
      </c>
      <c r="G60" s="226">
        <v>3.4810792654752697E-2</v>
      </c>
      <c r="H60" s="232">
        <v>1.3957154750823999</v>
      </c>
      <c r="I60" s="226">
        <v>4.5442622662812002E-2</v>
      </c>
    </row>
    <row r="61" spans="1:9" x14ac:dyDescent="0.2">
      <c r="A61" s="2" t="s">
        <v>80</v>
      </c>
      <c r="B61" s="229">
        <v>85</v>
      </c>
      <c r="C61" s="226">
        <v>0.83007836341857899</v>
      </c>
      <c r="D61" s="226">
        <v>2.71448735147715E-2</v>
      </c>
      <c r="E61" s="226">
        <v>0.113243527710438</v>
      </c>
      <c r="F61" s="226">
        <v>0</v>
      </c>
      <c r="G61" s="226">
        <v>2.9533229768276201E-2</v>
      </c>
      <c r="H61" s="232">
        <v>1.37176489830017</v>
      </c>
      <c r="I61" s="226">
        <v>2.9533229933306E-2</v>
      </c>
    </row>
    <row r="62" spans="1:9" x14ac:dyDescent="0.2">
      <c r="A62" s="2" t="s">
        <v>81</v>
      </c>
      <c r="B62" s="229">
        <v>118</v>
      </c>
      <c r="C62" s="226">
        <v>0.62017303705215499</v>
      </c>
      <c r="D62" s="226">
        <v>0.127110660076141</v>
      </c>
      <c r="E62" s="226">
        <v>0.19553358852863301</v>
      </c>
      <c r="F62" s="226">
        <v>3.6073986440897002E-2</v>
      </c>
      <c r="G62" s="226">
        <v>2.1108714863658E-2</v>
      </c>
      <c r="H62" s="232">
        <v>1.7108346223831199</v>
      </c>
      <c r="I62" s="226">
        <v>5.7182702050132497E-2</v>
      </c>
    </row>
    <row r="63" spans="1:9" x14ac:dyDescent="0.2">
      <c r="A63" s="2" t="s">
        <v>82</v>
      </c>
      <c r="B63" s="229">
        <v>91</v>
      </c>
      <c r="C63" s="226">
        <v>0.72747379541397095</v>
      </c>
      <c r="D63" s="226">
        <v>0.110640347003937</v>
      </c>
      <c r="E63" s="226">
        <v>6.0686938464641599E-2</v>
      </c>
      <c r="F63" s="226">
        <v>8.1371381878852803E-2</v>
      </c>
      <c r="G63" s="226">
        <v>1.9827546551823599E-2</v>
      </c>
      <c r="H63" s="232">
        <v>1.5554385185241699</v>
      </c>
      <c r="I63" s="226">
        <v>0.101198927488188</v>
      </c>
    </row>
    <row r="64" spans="1:9" x14ac:dyDescent="0.2">
      <c r="A64" s="2" t="s">
        <v>83</v>
      </c>
      <c r="B64" s="229">
        <v>95</v>
      </c>
      <c r="C64" s="226">
        <v>0.81625437736511197</v>
      </c>
      <c r="D64" s="226">
        <v>5.7032335549593E-2</v>
      </c>
      <c r="E64" s="226">
        <v>4.53680977225304E-2</v>
      </c>
      <c r="F64" s="226">
        <v>3.9393059909343699E-2</v>
      </c>
      <c r="G64" s="226">
        <v>4.1952144354581798E-2</v>
      </c>
      <c r="H64" s="232">
        <v>1.4337562322616599</v>
      </c>
      <c r="I64" s="226">
        <v>8.1345203051787607E-2</v>
      </c>
    </row>
    <row r="65" spans="1:9" x14ac:dyDescent="0.2">
      <c r="A65" s="2" t="s">
        <v>84</v>
      </c>
      <c r="B65" s="229">
        <v>81</v>
      </c>
      <c r="C65" s="226">
        <v>0.79773324728012096</v>
      </c>
      <c r="D65" s="226">
        <v>1.35810486972332E-2</v>
      </c>
      <c r="E65" s="226">
        <v>0.166564851999283</v>
      </c>
      <c r="F65" s="226">
        <v>2.2120863199233998E-2</v>
      </c>
      <c r="G65" s="226">
        <v>0</v>
      </c>
      <c r="H65" s="232">
        <v>1.4130733013153101</v>
      </c>
      <c r="I65" s="226">
        <v>2.2120862952014101E-2</v>
      </c>
    </row>
    <row r="66" spans="1:9" x14ac:dyDescent="0.2">
      <c r="A66" s="2" t="s">
        <v>85</v>
      </c>
      <c r="B66" s="229">
        <v>94</v>
      </c>
      <c r="C66" s="226">
        <v>0.69508165121078502</v>
      </c>
      <c r="D66" s="226">
        <v>8.5065364837646498E-2</v>
      </c>
      <c r="E66" s="226">
        <v>0.14456760883331299</v>
      </c>
      <c r="F66" s="226">
        <v>4.5917868614196798E-2</v>
      </c>
      <c r="G66" s="226">
        <v>2.9367489740252498E-2</v>
      </c>
      <c r="H66" s="232">
        <v>1.6294240951538099</v>
      </c>
      <c r="I66" s="226">
        <v>7.5285359616518499E-2</v>
      </c>
    </row>
    <row r="67" spans="1:9" x14ac:dyDescent="0.2">
      <c r="A67" s="2" t="s">
        <v>86</v>
      </c>
      <c r="B67" s="229">
        <v>102</v>
      </c>
      <c r="C67" s="226">
        <v>0.60863214731216397</v>
      </c>
      <c r="D67" s="226">
        <v>0.158283695578575</v>
      </c>
      <c r="E67" s="226">
        <v>0.12007787078619001</v>
      </c>
      <c r="F67" s="226">
        <v>7.8562349081039401E-2</v>
      </c>
      <c r="G67" s="226">
        <v>3.4443955868482597E-2</v>
      </c>
      <c r="H67" s="232">
        <v>1.7719023227691699</v>
      </c>
      <c r="I67" s="226">
        <v>0.11300630284461601</v>
      </c>
    </row>
    <row r="68" spans="1:9" x14ac:dyDescent="0.2">
      <c r="A68" s="2" t="s">
        <v>87</v>
      </c>
      <c r="B68" s="229">
        <v>91</v>
      </c>
      <c r="C68" s="226">
        <v>0.73380720615386996</v>
      </c>
      <c r="D68" s="226">
        <v>4.9282647669315303E-2</v>
      </c>
      <c r="E68" s="226">
        <v>5.9155941009521498E-2</v>
      </c>
      <c r="F68" s="226">
        <v>8.0212697386741597E-2</v>
      </c>
      <c r="G68" s="226">
        <v>7.7541537582874298E-2</v>
      </c>
      <c r="H68" s="232">
        <v>1.7183988094329801</v>
      </c>
      <c r="I68" s="226">
        <v>0.15775423026817401</v>
      </c>
    </row>
    <row r="69" spans="1:9" x14ac:dyDescent="0.2">
      <c r="A69" s="2" t="s">
        <v>88</v>
      </c>
      <c r="B69" s="229">
        <v>105</v>
      </c>
      <c r="C69" s="226">
        <v>0.74887609481811501</v>
      </c>
      <c r="D69" s="226">
        <v>6.2575250864028903E-2</v>
      </c>
      <c r="E69" s="226">
        <v>8.9773654937744099E-2</v>
      </c>
      <c r="F69" s="226">
        <v>8.8576249778270694E-2</v>
      </c>
      <c r="G69" s="226">
        <v>1.0198733769357199E-2</v>
      </c>
      <c r="H69" s="232">
        <v>1.5486462116241499</v>
      </c>
      <c r="I69" s="226">
        <v>9.8774985111481306E-2</v>
      </c>
    </row>
    <row r="70" spans="1:9" x14ac:dyDescent="0.2">
      <c r="A70" s="2" t="s">
        <v>89</v>
      </c>
      <c r="B70" s="229">
        <v>99</v>
      </c>
      <c r="C70" s="226">
        <v>0.77470636367797896</v>
      </c>
      <c r="D70" s="226">
        <v>8.1625200808048207E-2</v>
      </c>
      <c r="E70" s="226">
        <v>0.103007256984711</v>
      </c>
      <c r="F70" s="226">
        <v>1.56857799738646E-2</v>
      </c>
      <c r="G70" s="226">
        <v>2.4975391104817401E-2</v>
      </c>
      <c r="H70" s="232">
        <v>1.43459856510162</v>
      </c>
      <c r="I70" s="226">
        <v>4.0661171381631299E-2</v>
      </c>
    </row>
    <row r="71" spans="1:9" x14ac:dyDescent="0.2">
      <c r="A71" s="3" t="s">
        <v>90</v>
      </c>
      <c r="B71" s="230">
        <v>78</v>
      </c>
      <c r="C71" s="227">
        <v>0.79684066772460904</v>
      </c>
      <c r="D71" s="227">
        <v>0.104300640523434</v>
      </c>
      <c r="E71" s="227">
        <v>3.9727315306663499E-2</v>
      </c>
      <c r="F71" s="227">
        <v>1.9150389358401299E-2</v>
      </c>
      <c r="G71" s="227">
        <v>3.9981003850698499E-2</v>
      </c>
      <c r="H71" s="233">
        <v>1.4011304378509499</v>
      </c>
      <c r="I71" s="227">
        <v>5.9131392217832597E-2</v>
      </c>
    </row>
    <row r="73" spans="1:9" x14ac:dyDescent="0.2">
      <c r="A73" t="s">
        <v>190</v>
      </c>
    </row>
    <row r="75" spans="1:9" x14ac:dyDescent="0.2">
      <c r="A75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29" sqref="A29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</v>
      </c>
    </row>
    <row r="5" spans="1:10" x14ac:dyDescent="0.2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 x14ac:dyDescent="0.2">
      <c r="A6" s="98" t="s">
        <v>13</v>
      </c>
      <c r="B6" s="100">
        <v>8345</v>
      </c>
      <c r="C6" s="99">
        <v>0.448278278112411</v>
      </c>
      <c r="D6" s="99">
        <v>0.47451066970825201</v>
      </c>
      <c r="E6" s="99">
        <v>7.08419233560562E-2</v>
      </c>
      <c r="F6" s="99">
        <v>4.6404772438108904E-3</v>
      </c>
      <c r="G6" s="99">
        <v>8.9523149654269197E-4</v>
      </c>
      <c r="H6" s="99">
        <v>3.3315480686724202E-4</v>
      </c>
      <c r="I6" s="99">
        <v>5.0025421660393498E-4</v>
      </c>
      <c r="J6" s="101">
        <v>0.639864921569824</v>
      </c>
    </row>
    <row r="7" spans="1:10" x14ac:dyDescent="0.2">
      <c r="A7" s="98" t="s">
        <v>14</v>
      </c>
      <c r="B7" s="100">
        <v>8345</v>
      </c>
      <c r="C7" s="99">
        <v>0.95736837387085005</v>
      </c>
      <c r="D7" s="99">
        <v>4.0443509817123399E-2</v>
      </c>
      <c r="E7" s="99">
        <v>2.15184898115695E-3</v>
      </c>
      <c r="F7" s="99">
        <v>3.6265337257645997E-5</v>
      </c>
      <c r="G7" s="99" t="s">
        <v>1</v>
      </c>
      <c r="H7" s="99" t="s">
        <v>1</v>
      </c>
      <c r="I7" s="99" t="s">
        <v>1</v>
      </c>
      <c r="J7" s="101">
        <v>4.4856008142232902E-2</v>
      </c>
    </row>
    <row r="8" spans="1:10" x14ac:dyDescent="0.2">
      <c r="A8" s="98" t="s">
        <v>15</v>
      </c>
      <c r="B8" s="100">
        <v>8345</v>
      </c>
      <c r="C8" s="99">
        <v>0.92903774976730302</v>
      </c>
      <c r="D8" s="99">
        <v>6.6337302327156095E-2</v>
      </c>
      <c r="E8" s="99">
        <v>4.2608696967363401E-3</v>
      </c>
      <c r="F8" s="99">
        <v>2.71879223873839E-4</v>
      </c>
      <c r="G8" s="99">
        <v>4.11939872719813E-5</v>
      </c>
      <c r="H8" s="99" t="s">
        <v>1</v>
      </c>
      <c r="I8" s="99">
        <v>5.0994269258808297E-5</v>
      </c>
      <c r="J8" s="101">
        <v>7.6145417988300296E-2</v>
      </c>
    </row>
    <row r="9" spans="1:10" x14ac:dyDescent="0.2">
      <c r="A9" s="98" t="s">
        <v>16</v>
      </c>
      <c r="B9" s="100">
        <v>8345</v>
      </c>
      <c r="C9" s="99">
        <v>0.94449889659881603</v>
      </c>
      <c r="D9" s="99">
        <v>4.5134425163269001E-2</v>
      </c>
      <c r="E9" s="99">
        <v>6.8595553748309604E-3</v>
      </c>
      <c r="F9" s="99">
        <v>2.5446149520576E-3</v>
      </c>
      <c r="G9" s="99">
        <v>6.2382518080994498E-4</v>
      </c>
      <c r="H9" s="99">
        <v>7.0549074735026807E-5</v>
      </c>
      <c r="I9" s="99">
        <v>2.6815678575076201E-4</v>
      </c>
      <c r="J9" s="101">
        <v>7.1212522685527802E-2</v>
      </c>
    </row>
    <row r="10" spans="1:10" x14ac:dyDescent="0.2">
      <c r="A10" s="98" t="s">
        <v>17</v>
      </c>
      <c r="B10" s="100">
        <v>8345</v>
      </c>
      <c r="C10" s="99">
        <v>0.31343725323677102</v>
      </c>
      <c r="D10" s="99">
        <v>0.32353162765502902</v>
      </c>
      <c r="E10" s="99">
        <v>0.20024892687797499</v>
      </c>
      <c r="F10" s="99">
        <v>8.3023965358734103E-2</v>
      </c>
      <c r="G10" s="99">
        <v>4.7120288014411899E-2</v>
      </c>
      <c r="H10" s="99">
        <v>1.7799977213144299E-2</v>
      </c>
      <c r="I10" s="99">
        <v>1.48379541933537E-2</v>
      </c>
      <c r="J10" s="101">
        <v>1.35600101947784</v>
      </c>
    </row>
    <row r="11" spans="1:10" x14ac:dyDescent="0.2">
      <c r="A11" s="98" t="s">
        <v>18</v>
      </c>
      <c r="B11" s="100">
        <v>8345</v>
      </c>
      <c r="C11" s="99">
        <v>0.90308523178100597</v>
      </c>
      <c r="D11" s="99">
        <v>6.7439660429954501E-2</v>
      </c>
      <c r="E11" s="99">
        <v>2.7241460978984802E-2</v>
      </c>
      <c r="F11" s="99">
        <v>1.7729322426021099E-3</v>
      </c>
      <c r="G11" s="99">
        <v>1.2120344763388901E-4</v>
      </c>
      <c r="H11" s="99">
        <v>7.1370413934346302E-5</v>
      </c>
      <c r="I11" s="99">
        <v>2.6815678575076201E-4</v>
      </c>
      <c r="J11" s="101">
        <v>0.13049645721912401</v>
      </c>
    </row>
    <row r="12" spans="1:10" x14ac:dyDescent="0.2">
      <c r="A12" s="98" t="s">
        <v>19</v>
      </c>
      <c r="B12" s="100">
        <v>8345</v>
      </c>
      <c r="C12" s="99">
        <v>0.98663842678070102</v>
      </c>
      <c r="D12" s="99">
        <v>1.2626193463802299E-2</v>
      </c>
      <c r="E12" s="99">
        <v>7.2731467662379102E-4</v>
      </c>
      <c r="F12" s="99" t="s">
        <v>1</v>
      </c>
      <c r="G12" s="99">
        <v>8.0410200098412992E-6</v>
      </c>
      <c r="H12" s="99" t="s">
        <v>1</v>
      </c>
      <c r="I12" s="99" t="s">
        <v>1</v>
      </c>
      <c r="J12" s="101">
        <v>1.41129903495312E-2</v>
      </c>
    </row>
    <row r="13" spans="1:10" x14ac:dyDescent="0.2">
      <c r="A13" s="98" t="s">
        <v>20</v>
      </c>
      <c r="B13" s="100">
        <v>8345</v>
      </c>
      <c r="C13" s="99">
        <v>0.98239654302597001</v>
      </c>
      <c r="D13" s="99">
        <v>1.6746615990996399E-2</v>
      </c>
      <c r="E13" s="99">
        <v>8.5684441728517402E-4</v>
      </c>
      <c r="F13" s="99" t="s">
        <v>1</v>
      </c>
      <c r="G13" s="99" t="s">
        <v>1</v>
      </c>
      <c r="H13" s="99" t="s">
        <v>1</v>
      </c>
      <c r="I13" s="99" t="s">
        <v>1</v>
      </c>
      <c r="J13" s="101">
        <v>1.8460309132933599E-2</v>
      </c>
    </row>
    <row r="14" spans="1:10" x14ac:dyDescent="0.2">
      <c r="A14" s="98" t="s">
        <v>21</v>
      </c>
      <c r="B14" s="100">
        <v>8345</v>
      </c>
      <c r="C14" s="99">
        <v>0.27805763483047502</v>
      </c>
      <c r="D14" s="99">
        <v>0.31343469023704501</v>
      </c>
      <c r="E14" s="99">
        <v>0.22049193084240001</v>
      </c>
      <c r="F14" s="99">
        <v>9.0333886444568606E-2</v>
      </c>
      <c r="G14" s="99">
        <v>5.4075129330158199E-2</v>
      </c>
      <c r="H14" s="99">
        <v>2.3446600884199101E-2</v>
      </c>
      <c r="I14" s="99">
        <v>2.0160123705864001E-2</v>
      </c>
      <c r="J14" s="101">
        <v>1.50061047077179</v>
      </c>
    </row>
    <row r="15" spans="1:10" x14ac:dyDescent="0.2">
      <c r="A15" s="98" t="s">
        <v>22</v>
      </c>
      <c r="B15" s="100">
        <v>8345</v>
      </c>
      <c r="C15" s="99">
        <v>0.419430822134018</v>
      </c>
      <c r="D15" s="99">
        <v>0.490575551986694</v>
      </c>
      <c r="E15" s="99">
        <v>8.1458590924739796E-2</v>
      </c>
      <c r="F15" s="99">
        <v>5.9373686090111698E-3</v>
      </c>
      <c r="G15" s="99">
        <v>1.61138037219644E-3</v>
      </c>
      <c r="H15" s="99">
        <v>4.4788228115066902E-4</v>
      </c>
      <c r="I15" s="99">
        <v>5.3840072359889702E-4</v>
      </c>
      <c r="J15" s="101">
        <v>0.68472093343734697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191</v>
      </c>
    </row>
    <row r="4" spans="1:4" x14ac:dyDescent="0.2">
      <c r="A4" t="s">
        <v>192</v>
      </c>
    </row>
    <row r="5" spans="1:4" x14ac:dyDescent="0.2">
      <c r="A5" s="4" t="s">
        <v>24</v>
      </c>
      <c r="B5" s="4" t="s">
        <v>4</v>
      </c>
      <c r="C5" s="4" t="s">
        <v>127</v>
      </c>
      <c r="D5" s="4" t="s">
        <v>128</v>
      </c>
    </row>
    <row r="6" spans="1:4" x14ac:dyDescent="0.2">
      <c r="A6" s="5" t="s">
        <v>26</v>
      </c>
      <c r="B6" s="237" t="s">
        <v>1</v>
      </c>
      <c r="C6" s="234" t="s">
        <v>1</v>
      </c>
      <c r="D6" s="234" t="s">
        <v>1</v>
      </c>
    </row>
    <row r="7" spans="1:4" x14ac:dyDescent="0.2">
      <c r="A7" s="2" t="s">
        <v>26</v>
      </c>
      <c r="B7" s="238">
        <v>1023</v>
      </c>
      <c r="C7" s="235">
        <v>0.27907931804656999</v>
      </c>
      <c r="D7" s="235">
        <v>0.72092068195342995</v>
      </c>
    </row>
    <row r="8" spans="1:4" x14ac:dyDescent="0.2">
      <c r="A8" s="5" t="s">
        <v>27</v>
      </c>
      <c r="B8" s="237" t="s">
        <v>1</v>
      </c>
      <c r="C8" s="234" t="s">
        <v>1</v>
      </c>
      <c r="D8" s="234" t="s">
        <v>1</v>
      </c>
    </row>
    <row r="9" spans="1:4" x14ac:dyDescent="0.2">
      <c r="A9" s="2" t="s">
        <v>28</v>
      </c>
      <c r="B9" s="238">
        <v>20</v>
      </c>
      <c r="C9" s="235" t="s">
        <v>1</v>
      </c>
      <c r="D9" s="235" t="s">
        <v>1</v>
      </c>
    </row>
    <row r="10" spans="1:4" x14ac:dyDescent="0.2">
      <c r="A10" s="2" t="s">
        <v>29</v>
      </c>
      <c r="B10" s="238">
        <v>32</v>
      </c>
      <c r="C10" s="235">
        <v>0.31068882346153298</v>
      </c>
      <c r="D10" s="235">
        <v>0.68931120634079002</v>
      </c>
    </row>
    <row r="11" spans="1:4" x14ac:dyDescent="0.2">
      <c r="A11" s="2" t="s">
        <v>30</v>
      </c>
      <c r="B11" s="238">
        <v>23</v>
      </c>
      <c r="C11" s="235" t="s">
        <v>1</v>
      </c>
      <c r="D11" s="235" t="s">
        <v>1</v>
      </c>
    </row>
    <row r="12" spans="1:4" x14ac:dyDescent="0.2">
      <c r="A12" s="2" t="s">
        <v>31</v>
      </c>
      <c r="B12" s="238">
        <v>21</v>
      </c>
      <c r="C12" s="235" t="s">
        <v>1</v>
      </c>
      <c r="D12" s="235" t="s">
        <v>1</v>
      </c>
    </row>
    <row r="13" spans="1:4" x14ac:dyDescent="0.2">
      <c r="A13" s="2" t="s">
        <v>32</v>
      </c>
      <c r="B13" s="238">
        <v>32</v>
      </c>
      <c r="C13" s="235">
        <v>0.29942765831947299</v>
      </c>
      <c r="D13" s="235">
        <v>0.70057237148284901</v>
      </c>
    </row>
    <row r="14" spans="1:4" x14ac:dyDescent="0.2">
      <c r="A14" s="2" t="s">
        <v>33</v>
      </c>
      <c r="B14" s="238">
        <v>18</v>
      </c>
      <c r="C14" s="235" t="s">
        <v>1</v>
      </c>
      <c r="D14" s="235" t="s">
        <v>1</v>
      </c>
    </row>
    <row r="15" spans="1:4" x14ac:dyDescent="0.2">
      <c r="A15" s="2" t="s">
        <v>34</v>
      </c>
      <c r="B15" s="238">
        <v>22</v>
      </c>
      <c r="C15" s="235" t="s">
        <v>1</v>
      </c>
      <c r="D15" s="235" t="s">
        <v>1</v>
      </c>
    </row>
    <row r="16" spans="1:4" x14ac:dyDescent="0.2">
      <c r="A16" s="2" t="s">
        <v>35</v>
      </c>
      <c r="B16" s="238">
        <v>18</v>
      </c>
      <c r="C16" s="235" t="s">
        <v>1</v>
      </c>
      <c r="D16" s="235" t="s">
        <v>1</v>
      </c>
    </row>
    <row r="17" spans="1:4" x14ac:dyDescent="0.2">
      <c r="A17" s="2" t="s">
        <v>36</v>
      </c>
      <c r="B17" s="238">
        <v>4</v>
      </c>
      <c r="C17" s="235" t="s">
        <v>1</v>
      </c>
      <c r="D17" s="235" t="s">
        <v>1</v>
      </c>
    </row>
    <row r="18" spans="1:4" x14ac:dyDescent="0.2">
      <c r="A18" s="2" t="s">
        <v>37</v>
      </c>
      <c r="B18" s="238">
        <v>5</v>
      </c>
      <c r="C18" s="235" t="s">
        <v>1</v>
      </c>
      <c r="D18" s="235" t="s">
        <v>1</v>
      </c>
    </row>
    <row r="19" spans="1:4" x14ac:dyDescent="0.2">
      <c r="A19" s="2" t="s">
        <v>38</v>
      </c>
      <c r="B19" s="238">
        <v>9</v>
      </c>
      <c r="C19" s="235" t="s">
        <v>1</v>
      </c>
      <c r="D19" s="235" t="s">
        <v>1</v>
      </c>
    </row>
    <row r="20" spans="1:4" x14ac:dyDescent="0.2">
      <c r="A20" s="2" t="s">
        <v>39</v>
      </c>
      <c r="B20" s="238">
        <v>8</v>
      </c>
      <c r="C20" s="235" t="s">
        <v>1</v>
      </c>
      <c r="D20" s="235" t="s">
        <v>1</v>
      </c>
    </row>
    <row r="21" spans="1:4" x14ac:dyDescent="0.2">
      <c r="A21" s="2" t="s">
        <v>40</v>
      </c>
      <c r="B21" s="238">
        <v>4</v>
      </c>
      <c r="C21" s="235" t="s">
        <v>1</v>
      </c>
      <c r="D21" s="235" t="s">
        <v>1</v>
      </c>
    </row>
    <row r="22" spans="1:4" x14ac:dyDescent="0.2">
      <c r="A22" s="2" t="s">
        <v>41</v>
      </c>
      <c r="B22" s="238">
        <v>34</v>
      </c>
      <c r="C22" s="235">
        <v>0.151299312710762</v>
      </c>
      <c r="D22" s="235">
        <v>0.84870070219039895</v>
      </c>
    </row>
    <row r="23" spans="1:4" x14ac:dyDescent="0.2">
      <c r="A23" s="2" t="s">
        <v>42</v>
      </c>
      <c r="B23" s="238">
        <v>36</v>
      </c>
      <c r="C23" s="235">
        <v>0.24996641278266901</v>
      </c>
      <c r="D23" s="235">
        <v>0.75003355741500899</v>
      </c>
    </row>
    <row r="24" spans="1:4" x14ac:dyDescent="0.2">
      <c r="A24" s="2" t="s">
        <v>43</v>
      </c>
      <c r="B24" s="238">
        <v>25</v>
      </c>
      <c r="C24" s="235" t="s">
        <v>1</v>
      </c>
      <c r="D24" s="235" t="s">
        <v>1</v>
      </c>
    </row>
    <row r="25" spans="1:4" x14ac:dyDescent="0.2">
      <c r="A25" s="2" t="s">
        <v>44</v>
      </c>
      <c r="B25" s="238">
        <v>14</v>
      </c>
      <c r="C25" s="235" t="s">
        <v>1</v>
      </c>
      <c r="D25" s="235" t="s">
        <v>1</v>
      </c>
    </row>
    <row r="26" spans="1:4" x14ac:dyDescent="0.2">
      <c r="A26" s="2" t="s">
        <v>45</v>
      </c>
      <c r="B26" s="238">
        <v>12</v>
      </c>
      <c r="C26" s="235" t="s">
        <v>1</v>
      </c>
      <c r="D26" s="235" t="s">
        <v>1</v>
      </c>
    </row>
    <row r="27" spans="1:4" x14ac:dyDescent="0.2">
      <c r="A27" s="2" t="s">
        <v>46</v>
      </c>
      <c r="B27" s="238">
        <v>6</v>
      </c>
      <c r="C27" s="235" t="s">
        <v>1</v>
      </c>
      <c r="D27" s="235" t="s">
        <v>1</v>
      </c>
    </row>
    <row r="28" spans="1:4" x14ac:dyDescent="0.2">
      <c r="A28" s="2" t="s">
        <v>47</v>
      </c>
      <c r="B28" s="238">
        <v>8</v>
      </c>
      <c r="C28" s="235" t="s">
        <v>1</v>
      </c>
      <c r="D28" s="235" t="s">
        <v>1</v>
      </c>
    </row>
    <row r="29" spans="1:4" x14ac:dyDescent="0.2">
      <c r="A29" s="2" t="s">
        <v>48</v>
      </c>
      <c r="B29" s="238">
        <v>11</v>
      </c>
      <c r="C29" s="235" t="s">
        <v>1</v>
      </c>
      <c r="D29" s="235" t="s">
        <v>1</v>
      </c>
    </row>
    <row r="30" spans="1:4" x14ac:dyDescent="0.2">
      <c r="A30" s="2" t="s">
        <v>49</v>
      </c>
      <c r="B30" s="238">
        <v>6</v>
      </c>
      <c r="C30" s="235" t="s">
        <v>1</v>
      </c>
      <c r="D30" s="235" t="s">
        <v>1</v>
      </c>
    </row>
    <row r="31" spans="1:4" x14ac:dyDescent="0.2">
      <c r="A31" s="2" t="s">
        <v>50</v>
      </c>
      <c r="B31" s="238">
        <v>10</v>
      </c>
      <c r="C31" s="235" t="s">
        <v>1</v>
      </c>
      <c r="D31" s="235" t="s">
        <v>1</v>
      </c>
    </row>
    <row r="32" spans="1:4" x14ac:dyDescent="0.2">
      <c r="A32" s="2" t="s">
        <v>51</v>
      </c>
      <c r="B32" s="238">
        <v>34</v>
      </c>
      <c r="C32" s="235">
        <v>0.219016253948212</v>
      </c>
      <c r="D32" s="235">
        <v>0.780983746051788</v>
      </c>
    </row>
    <row r="33" spans="1:4" x14ac:dyDescent="0.2">
      <c r="A33" s="2" t="s">
        <v>52</v>
      </c>
      <c r="B33" s="238">
        <v>13</v>
      </c>
      <c r="C33" s="235" t="s">
        <v>1</v>
      </c>
      <c r="D33" s="235" t="s">
        <v>1</v>
      </c>
    </row>
    <row r="34" spans="1:4" x14ac:dyDescent="0.2">
      <c r="A34" s="2" t="s">
        <v>53</v>
      </c>
      <c r="B34" s="238">
        <v>9</v>
      </c>
      <c r="C34" s="235" t="s">
        <v>1</v>
      </c>
      <c r="D34" s="235" t="s">
        <v>1</v>
      </c>
    </row>
    <row r="35" spans="1:4" x14ac:dyDescent="0.2">
      <c r="A35" s="2" t="s">
        <v>54</v>
      </c>
      <c r="B35" s="238">
        <v>12</v>
      </c>
      <c r="C35" s="235" t="s">
        <v>1</v>
      </c>
      <c r="D35" s="235" t="s">
        <v>1</v>
      </c>
    </row>
    <row r="36" spans="1:4" x14ac:dyDescent="0.2">
      <c r="A36" s="2" t="s">
        <v>55</v>
      </c>
      <c r="B36" s="238">
        <v>8</v>
      </c>
      <c r="C36" s="235" t="s">
        <v>1</v>
      </c>
      <c r="D36" s="235" t="s">
        <v>1</v>
      </c>
    </row>
    <row r="37" spans="1:4" x14ac:dyDescent="0.2">
      <c r="A37" s="2" t="s">
        <v>56</v>
      </c>
      <c r="B37" s="238">
        <v>7</v>
      </c>
      <c r="C37" s="235" t="s">
        <v>1</v>
      </c>
      <c r="D37" s="235" t="s">
        <v>1</v>
      </c>
    </row>
    <row r="38" spans="1:4" x14ac:dyDescent="0.2">
      <c r="A38" s="2" t="s">
        <v>57</v>
      </c>
      <c r="B38" s="238">
        <v>16</v>
      </c>
      <c r="C38" s="235" t="s">
        <v>1</v>
      </c>
      <c r="D38" s="235" t="s">
        <v>1</v>
      </c>
    </row>
    <row r="39" spans="1:4" x14ac:dyDescent="0.2">
      <c r="A39" s="2" t="s">
        <v>58</v>
      </c>
      <c r="B39" s="238">
        <v>14</v>
      </c>
      <c r="C39" s="235" t="s">
        <v>1</v>
      </c>
      <c r="D39" s="235" t="s">
        <v>1</v>
      </c>
    </row>
    <row r="40" spans="1:4" x14ac:dyDescent="0.2">
      <c r="A40" s="2" t="s">
        <v>59</v>
      </c>
      <c r="B40" s="238">
        <v>7</v>
      </c>
      <c r="C40" s="235" t="s">
        <v>1</v>
      </c>
      <c r="D40" s="235" t="s">
        <v>1</v>
      </c>
    </row>
    <row r="41" spans="1:4" x14ac:dyDescent="0.2">
      <c r="A41" s="2" t="s">
        <v>60</v>
      </c>
      <c r="B41" s="238">
        <v>9</v>
      </c>
      <c r="C41" s="235" t="s">
        <v>1</v>
      </c>
      <c r="D41" s="235" t="s">
        <v>1</v>
      </c>
    </row>
    <row r="42" spans="1:4" x14ac:dyDescent="0.2">
      <c r="A42" s="2" t="s">
        <v>61</v>
      </c>
      <c r="B42" s="238">
        <v>7</v>
      </c>
      <c r="C42" s="235" t="s">
        <v>1</v>
      </c>
      <c r="D42" s="235" t="s">
        <v>1</v>
      </c>
    </row>
    <row r="43" spans="1:4" x14ac:dyDescent="0.2">
      <c r="A43" s="2" t="s">
        <v>62</v>
      </c>
      <c r="B43" s="238">
        <v>16</v>
      </c>
      <c r="C43" s="235" t="s">
        <v>1</v>
      </c>
      <c r="D43" s="235" t="s">
        <v>1</v>
      </c>
    </row>
    <row r="44" spans="1:4" x14ac:dyDescent="0.2">
      <c r="A44" s="2" t="s">
        <v>63</v>
      </c>
      <c r="B44" s="238">
        <v>15</v>
      </c>
      <c r="C44" s="235" t="s">
        <v>1</v>
      </c>
      <c r="D44" s="235" t="s">
        <v>1</v>
      </c>
    </row>
    <row r="45" spans="1:4" x14ac:dyDescent="0.2">
      <c r="A45" s="2" t="s">
        <v>64</v>
      </c>
      <c r="B45" s="238">
        <v>20</v>
      </c>
      <c r="C45" s="235" t="s">
        <v>1</v>
      </c>
      <c r="D45" s="235" t="s">
        <v>1</v>
      </c>
    </row>
    <row r="46" spans="1:4" x14ac:dyDescent="0.2">
      <c r="A46" s="2" t="s">
        <v>65</v>
      </c>
      <c r="B46" s="238">
        <v>7</v>
      </c>
      <c r="C46" s="235" t="s">
        <v>1</v>
      </c>
      <c r="D46" s="235" t="s">
        <v>1</v>
      </c>
    </row>
    <row r="47" spans="1:4" x14ac:dyDescent="0.2">
      <c r="A47" s="2" t="s">
        <v>66</v>
      </c>
      <c r="B47" s="238">
        <v>1</v>
      </c>
      <c r="C47" s="235" t="s">
        <v>1</v>
      </c>
      <c r="D47" s="235" t="s">
        <v>1</v>
      </c>
    </row>
    <row r="48" spans="1:4" x14ac:dyDescent="0.2">
      <c r="A48" s="2" t="s">
        <v>67</v>
      </c>
      <c r="B48" s="238">
        <v>3</v>
      </c>
      <c r="C48" s="235" t="s">
        <v>1</v>
      </c>
      <c r="D48" s="235" t="s">
        <v>1</v>
      </c>
    </row>
    <row r="49" spans="1:4" x14ac:dyDescent="0.2">
      <c r="A49" s="2" t="s">
        <v>68</v>
      </c>
      <c r="B49" s="238">
        <v>7</v>
      </c>
      <c r="C49" s="235" t="s">
        <v>1</v>
      </c>
      <c r="D49" s="235" t="s">
        <v>1</v>
      </c>
    </row>
    <row r="50" spans="1:4" x14ac:dyDescent="0.2">
      <c r="A50" s="2" t="s">
        <v>69</v>
      </c>
      <c r="B50" s="238">
        <v>1</v>
      </c>
      <c r="C50" s="235" t="s">
        <v>1</v>
      </c>
      <c r="D50" s="235" t="s">
        <v>1</v>
      </c>
    </row>
    <row r="51" spans="1:4" x14ac:dyDescent="0.2">
      <c r="A51" s="2" t="s">
        <v>70</v>
      </c>
      <c r="B51" s="238">
        <v>12</v>
      </c>
      <c r="C51" s="235" t="s">
        <v>1</v>
      </c>
      <c r="D51" s="235" t="s">
        <v>1</v>
      </c>
    </row>
    <row r="52" spans="1:4" x14ac:dyDescent="0.2">
      <c r="A52" s="2" t="s">
        <v>71</v>
      </c>
      <c r="B52" s="238">
        <v>2</v>
      </c>
      <c r="C52" s="235" t="s">
        <v>1</v>
      </c>
      <c r="D52" s="235" t="s">
        <v>1</v>
      </c>
    </row>
    <row r="53" spans="1:4" x14ac:dyDescent="0.2">
      <c r="A53" s="2" t="s">
        <v>72</v>
      </c>
      <c r="B53" s="238">
        <v>11</v>
      </c>
      <c r="C53" s="235" t="s">
        <v>1</v>
      </c>
      <c r="D53" s="235" t="s">
        <v>1</v>
      </c>
    </row>
    <row r="54" spans="1:4" x14ac:dyDescent="0.2">
      <c r="A54" s="2" t="s">
        <v>73</v>
      </c>
      <c r="B54" s="238">
        <v>4</v>
      </c>
      <c r="C54" s="235" t="s">
        <v>1</v>
      </c>
      <c r="D54" s="235" t="s">
        <v>1</v>
      </c>
    </row>
    <row r="55" spans="1:4" x14ac:dyDescent="0.2">
      <c r="A55" s="2" t="s">
        <v>74</v>
      </c>
      <c r="B55" s="238">
        <v>7</v>
      </c>
      <c r="C55" s="235" t="s">
        <v>1</v>
      </c>
      <c r="D55" s="235" t="s">
        <v>1</v>
      </c>
    </row>
    <row r="56" spans="1:4" x14ac:dyDescent="0.2">
      <c r="A56" s="2" t="s">
        <v>75</v>
      </c>
      <c r="B56" s="238">
        <v>19</v>
      </c>
      <c r="C56" s="235" t="s">
        <v>1</v>
      </c>
      <c r="D56" s="235" t="s">
        <v>1</v>
      </c>
    </row>
    <row r="57" spans="1:4" x14ac:dyDescent="0.2">
      <c r="A57" s="2" t="s">
        <v>76</v>
      </c>
      <c r="B57" s="238">
        <v>19</v>
      </c>
      <c r="C57" s="235" t="s">
        <v>1</v>
      </c>
      <c r="D57" s="235" t="s">
        <v>1</v>
      </c>
    </row>
    <row r="58" spans="1:4" x14ac:dyDescent="0.2">
      <c r="A58" s="2" t="s">
        <v>77</v>
      </c>
      <c r="B58" s="238">
        <v>11</v>
      </c>
      <c r="C58" s="235" t="s">
        <v>1</v>
      </c>
      <c r="D58" s="235" t="s">
        <v>1</v>
      </c>
    </row>
    <row r="59" spans="1:4" x14ac:dyDescent="0.2">
      <c r="A59" s="2" t="s">
        <v>78</v>
      </c>
      <c r="B59" s="238">
        <v>10</v>
      </c>
      <c r="C59" s="235" t="s">
        <v>1</v>
      </c>
      <c r="D59" s="235" t="s">
        <v>1</v>
      </c>
    </row>
    <row r="60" spans="1:4" x14ac:dyDescent="0.2">
      <c r="A60" s="2" t="s">
        <v>79</v>
      </c>
      <c r="B60" s="238">
        <v>9</v>
      </c>
      <c r="C60" s="235" t="s">
        <v>1</v>
      </c>
      <c r="D60" s="235" t="s">
        <v>1</v>
      </c>
    </row>
    <row r="61" spans="1:4" x14ac:dyDescent="0.2">
      <c r="A61" s="2" t="s">
        <v>80</v>
      </c>
      <c r="B61" s="238">
        <v>6</v>
      </c>
      <c r="C61" s="235" t="s">
        <v>1</v>
      </c>
      <c r="D61" s="235" t="s">
        <v>1</v>
      </c>
    </row>
    <row r="62" spans="1:4" x14ac:dyDescent="0.2">
      <c r="A62" s="2" t="s">
        <v>81</v>
      </c>
      <c r="B62" s="238">
        <v>24</v>
      </c>
      <c r="C62" s="235" t="s">
        <v>1</v>
      </c>
      <c r="D62" s="235" t="s">
        <v>1</v>
      </c>
    </row>
    <row r="63" spans="1:4" x14ac:dyDescent="0.2">
      <c r="A63" s="2" t="s">
        <v>82</v>
      </c>
      <c r="B63" s="238">
        <v>13</v>
      </c>
      <c r="C63" s="235" t="s">
        <v>1</v>
      </c>
      <c r="D63" s="235" t="s">
        <v>1</v>
      </c>
    </row>
    <row r="64" spans="1:4" x14ac:dyDescent="0.2">
      <c r="A64" s="2" t="s">
        <v>83</v>
      </c>
      <c r="B64" s="238">
        <v>11</v>
      </c>
      <c r="C64" s="235" t="s">
        <v>1</v>
      </c>
      <c r="D64" s="235" t="s">
        <v>1</v>
      </c>
    </row>
    <row r="65" spans="1:4" x14ac:dyDescent="0.2">
      <c r="A65" s="2" t="s">
        <v>84</v>
      </c>
      <c r="B65" s="238">
        <v>7</v>
      </c>
      <c r="C65" s="235" t="s">
        <v>1</v>
      </c>
      <c r="D65" s="235" t="s">
        <v>1</v>
      </c>
    </row>
    <row r="66" spans="1:4" x14ac:dyDescent="0.2">
      <c r="A66" s="2" t="s">
        <v>85</v>
      </c>
      <c r="B66" s="238">
        <v>18</v>
      </c>
      <c r="C66" s="235" t="s">
        <v>1</v>
      </c>
      <c r="D66" s="235" t="s">
        <v>1</v>
      </c>
    </row>
    <row r="67" spans="1:4" x14ac:dyDescent="0.2">
      <c r="A67" s="2" t="s">
        <v>86</v>
      </c>
      <c r="B67" s="238">
        <v>19</v>
      </c>
      <c r="C67" s="235" t="s">
        <v>1</v>
      </c>
      <c r="D67" s="235" t="s">
        <v>1</v>
      </c>
    </row>
    <row r="68" spans="1:4" x14ac:dyDescent="0.2">
      <c r="A68" s="2" t="s">
        <v>87</v>
      </c>
      <c r="B68" s="238">
        <v>15</v>
      </c>
      <c r="C68" s="235" t="s">
        <v>1</v>
      </c>
      <c r="D68" s="235" t="s">
        <v>1</v>
      </c>
    </row>
    <row r="69" spans="1:4" x14ac:dyDescent="0.2">
      <c r="A69" s="2" t="s">
        <v>88</v>
      </c>
      <c r="B69" s="238">
        <v>18</v>
      </c>
      <c r="C69" s="235" t="s">
        <v>1</v>
      </c>
      <c r="D69" s="235" t="s">
        <v>1</v>
      </c>
    </row>
    <row r="70" spans="1:4" x14ac:dyDescent="0.2">
      <c r="A70" s="2" t="s">
        <v>89</v>
      </c>
      <c r="B70" s="238">
        <v>13</v>
      </c>
      <c r="C70" s="235" t="s">
        <v>1</v>
      </c>
      <c r="D70" s="235" t="s">
        <v>1</v>
      </c>
    </row>
    <row r="71" spans="1:4" x14ac:dyDescent="0.2">
      <c r="A71" s="3" t="s">
        <v>90</v>
      </c>
      <c r="B71" s="239">
        <v>6</v>
      </c>
      <c r="C71" s="236" t="s">
        <v>1</v>
      </c>
      <c r="D71" s="236" t="s">
        <v>1</v>
      </c>
    </row>
    <row r="73" spans="1:4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193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127</v>
      </c>
      <c r="D5" s="4" t="s">
        <v>128</v>
      </c>
    </row>
    <row r="6" spans="1:4" x14ac:dyDescent="0.2">
      <c r="A6" s="5" t="s">
        <v>26</v>
      </c>
      <c r="B6" s="243" t="s">
        <v>1</v>
      </c>
      <c r="C6" s="240" t="s">
        <v>1</v>
      </c>
      <c r="D6" s="240" t="s">
        <v>1</v>
      </c>
    </row>
    <row r="7" spans="1:4" x14ac:dyDescent="0.2">
      <c r="A7" s="2" t="s">
        <v>26</v>
      </c>
      <c r="B7" s="244">
        <v>6134</v>
      </c>
      <c r="C7" s="241">
        <v>4.6377386897802401E-2</v>
      </c>
      <c r="D7" s="241">
        <v>0.95362263917922996</v>
      </c>
    </row>
    <row r="8" spans="1:4" x14ac:dyDescent="0.2">
      <c r="A8" s="5" t="s">
        <v>27</v>
      </c>
      <c r="B8" s="243" t="s">
        <v>1</v>
      </c>
      <c r="C8" s="240" t="s">
        <v>1</v>
      </c>
      <c r="D8" s="240" t="s">
        <v>1</v>
      </c>
    </row>
    <row r="9" spans="1:4" x14ac:dyDescent="0.2">
      <c r="A9" s="2" t="s">
        <v>28</v>
      </c>
      <c r="B9" s="244">
        <v>106</v>
      </c>
      <c r="C9" s="241">
        <v>6.9295525550842299E-2</v>
      </c>
      <c r="D9" s="241">
        <v>0.93070447444915805</v>
      </c>
    </row>
    <row r="10" spans="1:4" x14ac:dyDescent="0.2">
      <c r="A10" s="2" t="s">
        <v>29</v>
      </c>
      <c r="B10" s="244">
        <v>104</v>
      </c>
      <c r="C10" s="241">
        <v>5.4753180593252203E-2</v>
      </c>
      <c r="D10" s="241">
        <v>0.94524681568145796</v>
      </c>
    </row>
    <row r="11" spans="1:4" x14ac:dyDescent="0.2">
      <c r="A11" s="2" t="s">
        <v>30</v>
      </c>
      <c r="B11" s="244">
        <v>127</v>
      </c>
      <c r="C11" s="241">
        <v>4.5885622501373298E-2</v>
      </c>
      <c r="D11" s="241">
        <v>0.95411437749862704</v>
      </c>
    </row>
    <row r="12" spans="1:4" x14ac:dyDescent="0.2">
      <c r="A12" s="2" t="s">
        <v>31</v>
      </c>
      <c r="B12" s="244">
        <v>110</v>
      </c>
      <c r="C12" s="241">
        <v>1.5832735225558298E-2</v>
      </c>
      <c r="D12" s="241">
        <v>0.98416727781295799</v>
      </c>
    </row>
    <row r="13" spans="1:4" x14ac:dyDescent="0.2">
      <c r="A13" s="2" t="s">
        <v>32</v>
      </c>
      <c r="B13" s="244">
        <v>109</v>
      </c>
      <c r="C13" s="241">
        <v>7.19836633652449E-3</v>
      </c>
      <c r="D13" s="241">
        <v>0.99280160665512096</v>
      </c>
    </row>
    <row r="14" spans="1:4" x14ac:dyDescent="0.2">
      <c r="A14" s="2" t="s">
        <v>33</v>
      </c>
      <c r="B14" s="244">
        <v>98</v>
      </c>
      <c r="C14" s="241">
        <v>1.9786411896348E-2</v>
      </c>
      <c r="D14" s="241">
        <v>0.980213582515717</v>
      </c>
    </row>
    <row r="15" spans="1:4" x14ac:dyDescent="0.2">
      <c r="A15" s="2" t="s">
        <v>34</v>
      </c>
      <c r="B15" s="244">
        <v>95</v>
      </c>
      <c r="C15" s="241">
        <v>6.7864567041397095E-2</v>
      </c>
      <c r="D15" s="241">
        <v>0.93213546276092496</v>
      </c>
    </row>
    <row r="16" spans="1:4" x14ac:dyDescent="0.2">
      <c r="A16" s="2" t="s">
        <v>35</v>
      </c>
      <c r="B16" s="244">
        <v>104</v>
      </c>
      <c r="C16" s="241">
        <v>4.48227301239967E-2</v>
      </c>
      <c r="D16" s="241">
        <v>0.95517724752426103</v>
      </c>
    </row>
    <row r="17" spans="1:4" x14ac:dyDescent="0.2">
      <c r="A17" s="2" t="s">
        <v>36</v>
      </c>
      <c r="B17" s="244">
        <v>80</v>
      </c>
      <c r="C17" s="241">
        <v>0.120839506387711</v>
      </c>
      <c r="D17" s="241">
        <v>0.87916046380996704</v>
      </c>
    </row>
    <row r="18" spans="1:4" x14ac:dyDescent="0.2">
      <c r="A18" s="2" t="s">
        <v>37</v>
      </c>
      <c r="B18" s="244">
        <v>73</v>
      </c>
      <c r="C18" s="241">
        <v>6.8346410989761394E-2</v>
      </c>
      <c r="D18" s="241">
        <v>0.93165361881256104</v>
      </c>
    </row>
    <row r="19" spans="1:4" x14ac:dyDescent="0.2">
      <c r="A19" s="2" t="s">
        <v>38</v>
      </c>
      <c r="B19" s="244">
        <v>98</v>
      </c>
      <c r="C19" s="241">
        <v>6.8177364766597706E-2</v>
      </c>
      <c r="D19" s="241">
        <v>0.93182265758514404</v>
      </c>
    </row>
    <row r="20" spans="1:4" x14ac:dyDescent="0.2">
      <c r="A20" s="2" t="s">
        <v>39</v>
      </c>
      <c r="B20" s="244">
        <v>102</v>
      </c>
      <c r="C20" s="241">
        <v>3.4524418413639103E-2</v>
      </c>
      <c r="D20" s="241">
        <v>0.96547555923461903</v>
      </c>
    </row>
    <row r="21" spans="1:4" x14ac:dyDescent="0.2">
      <c r="A21" s="2" t="s">
        <v>40</v>
      </c>
      <c r="B21" s="244">
        <v>87</v>
      </c>
      <c r="C21" s="241">
        <v>5.1899354904890102E-2</v>
      </c>
      <c r="D21" s="241">
        <v>0.948100626468658</v>
      </c>
    </row>
    <row r="22" spans="1:4" x14ac:dyDescent="0.2">
      <c r="A22" s="2" t="s">
        <v>41</v>
      </c>
      <c r="B22" s="244">
        <v>102</v>
      </c>
      <c r="C22" s="241">
        <v>1.55747337266803E-2</v>
      </c>
      <c r="D22" s="241">
        <v>0.98442524671554599</v>
      </c>
    </row>
    <row r="23" spans="1:4" x14ac:dyDescent="0.2">
      <c r="A23" s="2" t="s">
        <v>42</v>
      </c>
      <c r="B23" s="244">
        <v>102</v>
      </c>
      <c r="C23" s="241">
        <v>9.9004488438367792E-3</v>
      </c>
      <c r="D23" s="241">
        <v>0.99009954929351796</v>
      </c>
    </row>
    <row r="24" spans="1:4" x14ac:dyDescent="0.2">
      <c r="A24" s="2" t="s">
        <v>43</v>
      </c>
      <c r="B24" s="244">
        <v>101</v>
      </c>
      <c r="C24" s="241">
        <v>1.9000748172402399E-2</v>
      </c>
      <c r="D24" s="241">
        <v>0.98099923133850098</v>
      </c>
    </row>
    <row r="25" spans="1:4" x14ac:dyDescent="0.2">
      <c r="A25" s="2" t="s">
        <v>44</v>
      </c>
      <c r="B25" s="244">
        <v>101</v>
      </c>
      <c r="C25" s="241">
        <v>4.0265969932079301E-2</v>
      </c>
      <c r="D25" s="241">
        <v>0.95973402261733998</v>
      </c>
    </row>
    <row r="26" spans="1:4" x14ac:dyDescent="0.2">
      <c r="A26" s="2" t="s">
        <v>45</v>
      </c>
      <c r="B26" s="244">
        <v>98</v>
      </c>
      <c r="C26" s="241">
        <v>8.1498615443706499E-2</v>
      </c>
      <c r="D26" s="241">
        <v>0.918501377105713</v>
      </c>
    </row>
    <row r="27" spans="1:4" x14ac:dyDescent="0.2">
      <c r="A27" s="2" t="s">
        <v>46</v>
      </c>
      <c r="B27" s="244">
        <v>94</v>
      </c>
      <c r="C27" s="241">
        <v>7.7163912355899797E-2</v>
      </c>
      <c r="D27" s="241">
        <v>0.92283606529235795</v>
      </c>
    </row>
    <row r="28" spans="1:4" x14ac:dyDescent="0.2">
      <c r="A28" s="2" t="s">
        <v>47</v>
      </c>
      <c r="B28" s="244">
        <v>104</v>
      </c>
      <c r="C28" s="241">
        <v>2.9484039172530199E-2</v>
      </c>
      <c r="D28" s="241">
        <v>0.97051596641540505</v>
      </c>
    </row>
    <row r="29" spans="1:4" x14ac:dyDescent="0.2">
      <c r="A29" s="2" t="s">
        <v>48</v>
      </c>
      <c r="B29" s="244">
        <v>97</v>
      </c>
      <c r="C29" s="241">
        <v>1.18275983259082E-2</v>
      </c>
      <c r="D29" s="241">
        <v>0.98817241191864003</v>
      </c>
    </row>
    <row r="30" spans="1:4" x14ac:dyDescent="0.2">
      <c r="A30" s="2" t="s">
        <v>49</v>
      </c>
      <c r="B30" s="244">
        <v>90</v>
      </c>
      <c r="C30" s="241">
        <v>4.5225318521261201E-2</v>
      </c>
      <c r="D30" s="241">
        <v>0.95477467775344804</v>
      </c>
    </row>
    <row r="31" spans="1:4" x14ac:dyDescent="0.2">
      <c r="A31" s="2" t="s">
        <v>50</v>
      </c>
      <c r="B31" s="244">
        <v>83</v>
      </c>
      <c r="C31" s="241">
        <v>6.1358299106359503E-2</v>
      </c>
      <c r="D31" s="241">
        <v>0.93864172697067305</v>
      </c>
    </row>
    <row r="32" spans="1:4" x14ac:dyDescent="0.2">
      <c r="A32" s="2" t="s">
        <v>51</v>
      </c>
      <c r="B32" s="244">
        <v>105</v>
      </c>
      <c r="C32" s="241">
        <v>2.6550244539976099E-2</v>
      </c>
      <c r="D32" s="241">
        <v>0.973449766635895</v>
      </c>
    </row>
    <row r="33" spans="1:4" x14ac:dyDescent="0.2">
      <c r="A33" s="2" t="s">
        <v>52</v>
      </c>
      <c r="B33" s="244">
        <v>97</v>
      </c>
      <c r="C33" s="241">
        <v>4.40173633396626E-2</v>
      </c>
      <c r="D33" s="241">
        <v>0.955982625484467</v>
      </c>
    </row>
    <row r="34" spans="1:4" x14ac:dyDescent="0.2">
      <c r="A34" s="2" t="s">
        <v>53</v>
      </c>
      <c r="B34" s="244">
        <v>98</v>
      </c>
      <c r="C34" s="241">
        <v>4.4623434543609598E-2</v>
      </c>
      <c r="D34" s="241">
        <v>0.95537656545639005</v>
      </c>
    </row>
    <row r="35" spans="1:4" x14ac:dyDescent="0.2">
      <c r="A35" s="2" t="s">
        <v>54</v>
      </c>
      <c r="B35" s="244">
        <v>108</v>
      </c>
      <c r="C35" s="241">
        <v>9.7094334661960602E-2</v>
      </c>
      <c r="D35" s="241">
        <v>0.90290564298629805</v>
      </c>
    </row>
    <row r="36" spans="1:4" x14ac:dyDescent="0.2">
      <c r="A36" s="2" t="s">
        <v>55</v>
      </c>
      <c r="B36" s="244">
        <v>88</v>
      </c>
      <c r="C36" s="241">
        <v>1.1108286678790999E-2</v>
      </c>
      <c r="D36" s="241">
        <v>0.98889172077178999</v>
      </c>
    </row>
    <row r="37" spans="1:4" x14ac:dyDescent="0.2">
      <c r="A37" s="2" t="s">
        <v>56</v>
      </c>
      <c r="B37" s="244">
        <v>89</v>
      </c>
      <c r="C37" s="241">
        <v>8.5982941091060597E-2</v>
      </c>
      <c r="D37" s="241">
        <v>0.91401708126068104</v>
      </c>
    </row>
    <row r="38" spans="1:4" x14ac:dyDescent="0.2">
      <c r="A38" s="2" t="s">
        <v>57</v>
      </c>
      <c r="B38" s="244">
        <v>105</v>
      </c>
      <c r="C38" s="241">
        <v>7.1542453952133699E-3</v>
      </c>
      <c r="D38" s="241">
        <v>0.99284577369689897</v>
      </c>
    </row>
    <row r="39" spans="1:4" x14ac:dyDescent="0.2">
      <c r="A39" s="2" t="s">
        <v>58</v>
      </c>
      <c r="B39" s="244">
        <v>104</v>
      </c>
      <c r="C39" s="241">
        <v>3.7688796874135698E-3</v>
      </c>
      <c r="D39" s="241">
        <v>0.99623113870620705</v>
      </c>
    </row>
    <row r="40" spans="1:4" x14ac:dyDescent="0.2">
      <c r="A40" s="2" t="s">
        <v>59</v>
      </c>
      <c r="B40" s="244">
        <v>103</v>
      </c>
      <c r="C40" s="241">
        <v>5.6732475757598898E-2</v>
      </c>
      <c r="D40" s="241">
        <v>0.94326752424240101</v>
      </c>
    </row>
    <row r="41" spans="1:4" x14ac:dyDescent="0.2">
      <c r="A41" s="2" t="s">
        <v>60</v>
      </c>
      <c r="B41" s="244">
        <v>97</v>
      </c>
      <c r="C41" s="241">
        <v>4.4678367674350697E-2</v>
      </c>
      <c r="D41" s="241">
        <v>0.95532160997390703</v>
      </c>
    </row>
    <row r="42" spans="1:4" x14ac:dyDescent="0.2">
      <c r="A42" s="2" t="s">
        <v>61</v>
      </c>
      <c r="B42" s="244">
        <v>103</v>
      </c>
      <c r="C42" s="241">
        <v>3.3806871622800799E-2</v>
      </c>
      <c r="D42" s="241">
        <v>0.96619313955306996</v>
      </c>
    </row>
    <row r="43" spans="1:4" x14ac:dyDescent="0.2">
      <c r="A43" s="2" t="s">
        <v>62</v>
      </c>
      <c r="B43" s="244">
        <v>92</v>
      </c>
      <c r="C43" s="241">
        <v>3.9130493998527499E-2</v>
      </c>
      <c r="D43" s="241">
        <v>0.96086949110031095</v>
      </c>
    </row>
    <row r="44" spans="1:4" x14ac:dyDescent="0.2">
      <c r="A44" s="2" t="s">
        <v>63</v>
      </c>
      <c r="B44" s="244">
        <v>97</v>
      </c>
      <c r="C44" s="241">
        <v>2.7329931035637899E-3</v>
      </c>
      <c r="D44" s="241">
        <v>0.99726700782775901</v>
      </c>
    </row>
    <row r="45" spans="1:4" x14ac:dyDescent="0.2">
      <c r="A45" s="2" t="s">
        <v>64</v>
      </c>
      <c r="B45" s="244">
        <v>102</v>
      </c>
      <c r="C45" s="241">
        <v>2.3538935929536799E-2</v>
      </c>
      <c r="D45" s="241">
        <v>0.97646105289459195</v>
      </c>
    </row>
    <row r="46" spans="1:4" x14ac:dyDescent="0.2">
      <c r="A46" s="2" t="s">
        <v>65</v>
      </c>
      <c r="B46" s="244">
        <v>103</v>
      </c>
      <c r="C46" s="241">
        <v>3.1508918851613998E-2</v>
      </c>
      <c r="D46" s="241">
        <v>0.96849107742309604</v>
      </c>
    </row>
    <row r="47" spans="1:4" x14ac:dyDescent="0.2">
      <c r="A47" s="2" t="s">
        <v>66</v>
      </c>
      <c r="B47" s="244">
        <v>101</v>
      </c>
      <c r="C47" s="241">
        <v>3.7965781986713402E-2</v>
      </c>
      <c r="D47" s="241">
        <v>0.96203422546386697</v>
      </c>
    </row>
    <row r="48" spans="1:4" x14ac:dyDescent="0.2">
      <c r="A48" s="2" t="s">
        <v>67</v>
      </c>
      <c r="B48" s="244">
        <v>90</v>
      </c>
      <c r="C48" s="241">
        <v>2.9771458357572601E-2</v>
      </c>
      <c r="D48" s="241">
        <v>0.97022855281829801</v>
      </c>
    </row>
    <row r="49" spans="1:4" x14ac:dyDescent="0.2">
      <c r="A49" s="2" t="s">
        <v>68</v>
      </c>
      <c r="B49" s="244">
        <v>90</v>
      </c>
      <c r="C49" s="241">
        <v>2.9151003807783099E-2</v>
      </c>
      <c r="D49" s="241">
        <v>0.97084897756576505</v>
      </c>
    </row>
    <row r="50" spans="1:4" x14ac:dyDescent="0.2">
      <c r="A50" s="2" t="s">
        <v>69</v>
      </c>
      <c r="B50" s="244">
        <v>68</v>
      </c>
      <c r="C50" s="241">
        <v>7.6294042170047802E-2</v>
      </c>
      <c r="D50" s="241">
        <v>0.92370593547821001</v>
      </c>
    </row>
    <row r="51" spans="1:4" x14ac:dyDescent="0.2">
      <c r="A51" s="2" t="s">
        <v>70</v>
      </c>
      <c r="B51" s="244">
        <v>107</v>
      </c>
      <c r="C51" s="241">
        <v>3.7543751299381298E-2</v>
      </c>
      <c r="D51" s="241">
        <v>0.96245622634887695</v>
      </c>
    </row>
    <row r="52" spans="1:4" x14ac:dyDescent="0.2">
      <c r="A52" s="2" t="s">
        <v>71</v>
      </c>
      <c r="B52" s="244">
        <v>81</v>
      </c>
      <c r="C52" s="241">
        <v>3.3339940011501298E-2</v>
      </c>
      <c r="D52" s="241">
        <v>0.96666008234024003</v>
      </c>
    </row>
    <row r="53" spans="1:4" x14ac:dyDescent="0.2">
      <c r="A53" s="2" t="s">
        <v>72</v>
      </c>
      <c r="B53" s="244">
        <v>101</v>
      </c>
      <c r="C53" s="241">
        <v>8.9137241244316101E-2</v>
      </c>
      <c r="D53" s="241">
        <v>0.91086274385452304</v>
      </c>
    </row>
    <row r="54" spans="1:4" x14ac:dyDescent="0.2">
      <c r="A54" s="2" t="s">
        <v>73</v>
      </c>
      <c r="B54" s="244">
        <v>100</v>
      </c>
      <c r="C54" s="241">
        <v>7.3703952133655506E-2</v>
      </c>
      <c r="D54" s="241">
        <v>0.92629605531692505</v>
      </c>
    </row>
    <row r="55" spans="1:4" x14ac:dyDescent="0.2">
      <c r="A55" s="2" t="s">
        <v>74</v>
      </c>
      <c r="B55" s="244">
        <v>94</v>
      </c>
      <c r="C55" s="241">
        <v>5.6928493082523297E-2</v>
      </c>
      <c r="D55" s="241">
        <v>0.94307148456573497</v>
      </c>
    </row>
    <row r="56" spans="1:4" x14ac:dyDescent="0.2">
      <c r="A56" s="2" t="s">
        <v>75</v>
      </c>
      <c r="B56" s="244">
        <v>106</v>
      </c>
      <c r="C56" s="241">
        <v>2.65067834407091E-2</v>
      </c>
      <c r="D56" s="241">
        <v>0.97349321842193604</v>
      </c>
    </row>
    <row r="57" spans="1:4" x14ac:dyDescent="0.2">
      <c r="A57" s="2" t="s">
        <v>76</v>
      </c>
      <c r="B57" s="244">
        <v>97</v>
      </c>
      <c r="C57" s="241">
        <v>2.3061312735080702E-2</v>
      </c>
      <c r="D57" s="241">
        <v>0.97693866491317705</v>
      </c>
    </row>
    <row r="58" spans="1:4" x14ac:dyDescent="0.2">
      <c r="A58" s="2" t="s">
        <v>77</v>
      </c>
      <c r="B58" s="244">
        <v>103</v>
      </c>
      <c r="C58" s="241">
        <v>4.1501890867948497E-2</v>
      </c>
      <c r="D58" s="241">
        <v>0.95849812030792203</v>
      </c>
    </row>
    <row r="59" spans="1:4" x14ac:dyDescent="0.2">
      <c r="A59" s="2" t="s">
        <v>78</v>
      </c>
      <c r="B59" s="244">
        <v>90</v>
      </c>
      <c r="C59" s="241">
        <v>2.7514358982443799E-2</v>
      </c>
      <c r="D59" s="241">
        <v>0.97248566150665305</v>
      </c>
    </row>
    <row r="60" spans="1:4" x14ac:dyDescent="0.2">
      <c r="A60" s="2" t="s">
        <v>79</v>
      </c>
      <c r="B60" s="244">
        <v>92</v>
      </c>
      <c r="C60" s="241">
        <v>3.9006350561976398E-3</v>
      </c>
      <c r="D60" s="241">
        <v>0.996099352836609</v>
      </c>
    </row>
    <row r="61" spans="1:4" x14ac:dyDescent="0.2">
      <c r="A61" s="2" t="s">
        <v>80</v>
      </c>
      <c r="B61" s="244">
        <v>89</v>
      </c>
      <c r="C61" s="241">
        <v>5.5608782917261103E-2</v>
      </c>
      <c r="D61" s="241">
        <v>0.94439119100570701</v>
      </c>
    </row>
    <row r="62" spans="1:4" x14ac:dyDescent="0.2">
      <c r="A62" s="2" t="s">
        <v>81</v>
      </c>
      <c r="B62" s="244">
        <v>121</v>
      </c>
      <c r="C62" s="241">
        <v>1.16863120347261E-2</v>
      </c>
      <c r="D62" s="241">
        <v>0.98831367492675803</v>
      </c>
    </row>
    <row r="63" spans="1:4" x14ac:dyDescent="0.2">
      <c r="A63" s="2" t="s">
        <v>82</v>
      </c>
      <c r="B63" s="244">
        <v>90</v>
      </c>
      <c r="C63" s="241">
        <v>7.7453717589378399E-2</v>
      </c>
      <c r="D63" s="241">
        <v>0.92254626750946001</v>
      </c>
    </row>
    <row r="64" spans="1:4" x14ac:dyDescent="0.2">
      <c r="A64" s="2" t="s">
        <v>83</v>
      </c>
      <c r="B64" s="244">
        <v>98</v>
      </c>
      <c r="C64" s="241">
        <v>0.156577259302139</v>
      </c>
      <c r="D64" s="241">
        <v>0.843422710895538</v>
      </c>
    </row>
    <row r="65" spans="1:4" x14ac:dyDescent="0.2">
      <c r="A65" s="2" t="s">
        <v>84</v>
      </c>
      <c r="B65" s="244">
        <v>84</v>
      </c>
      <c r="C65" s="241">
        <v>2.9477542266249698E-2</v>
      </c>
      <c r="D65" s="241">
        <v>0.97052246332168601</v>
      </c>
    </row>
    <row r="66" spans="1:4" x14ac:dyDescent="0.2">
      <c r="A66" s="2" t="s">
        <v>85</v>
      </c>
      <c r="B66" s="244">
        <v>96</v>
      </c>
      <c r="C66" s="241">
        <v>5.3925570100545897E-2</v>
      </c>
      <c r="D66" s="241">
        <v>0.94607442617416404</v>
      </c>
    </row>
    <row r="67" spans="1:4" x14ac:dyDescent="0.2">
      <c r="A67" s="2" t="s">
        <v>86</v>
      </c>
      <c r="B67" s="244">
        <v>102</v>
      </c>
      <c r="C67" s="241">
        <v>3.3551044762134601E-2</v>
      </c>
      <c r="D67" s="241">
        <v>0.96644896268844604</v>
      </c>
    </row>
    <row r="68" spans="1:4" x14ac:dyDescent="0.2">
      <c r="A68" s="2" t="s">
        <v>87</v>
      </c>
      <c r="B68" s="244">
        <v>92</v>
      </c>
      <c r="C68" s="241">
        <v>6.1897344887256601E-2</v>
      </c>
      <c r="D68" s="241">
        <v>0.93810266256332397</v>
      </c>
    </row>
    <row r="69" spans="1:4" x14ac:dyDescent="0.2">
      <c r="A69" s="2" t="s">
        <v>88</v>
      </c>
      <c r="B69" s="244">
        <v>108</v>
      </c>
      <c r="C69" s="241">
        <v>3.6522001028060899E-2</v>
      </c>
      <c r="D69" s="241">
        <v>0.96347802877426103</v>
      </c>
    </row>
    <row r="70" spans="1:4" x14ac:dyDescent="0.2">
      <c r="A70" s="2" t="s">
        <v>89</v>
      </c>
      <c r="B70" s="244">
        <v>100</v>
      </c>
      <c r="C70" s="241">
        <v>3.6475155502557803E-2</v>
      </c>
      <c r="D70" s="241">
        <v>0.96352481842041005</v>
      </c>
    </row>
    <row r="71" spans="1:4" x14ac:dyDescent="0.2">
      <c r="A71" s="3" t="s">
        <v>90</v>
      </c>
      <c r="B71" s="245">
        <v>78</v>
      </c>
      <c r="C71" s="242">
        <v>4.6406436711549801E-2</v>
      </c>
      <c r="D71" s="242">
        <v>0.95359355211257901</v>
      </c>
    </row>
    <row r="73" spans="1:4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194</v>
      </c>
    </row>
    <row r="4" spans="1:9" x14ac:dyDescent="0.2">
      <c r="A4" t="s">
        <v>195</v>
      </c>
    </row>
    <row r="5" spans="1:9" ht="38.25" x14ac:dyDescent="0.2">
      <c r="A5" s="4" t="s">
        <v>24</v>
      </c>
      <c r="B5" s="4" t="s">
        <v>4</v>
      </c>
      <c r="C5" s="4" t="s">
        <v>196</v>
      </c>
      <c r="D5" s="4" t="s">
        <v>197</v>
      </c>
      <c r="E5" s="4" t="s">
        <v>198</v>
      </c>
      <c r="F5" s="4" t="s">
        <v>199</v>
      </c>
      <c r="G5" s="4" t="s">
        <v>200</v>
      </c>
      <c r="H5" s="4" t="s">
        <v>201</v>
      </c>
      <c r="I5" s="4" t="s">
        <v>25</v>
      </c>
    </row>
    <row r="6" spans="1:9" x14ac:dyDescent="0.2">
      <c r="A6" s="5" t="s">
        <v>26</v>
      </c>
      <c r="B6" s="249" t="s">
        <v>1</v>
      </c>
      <c r="C6" s="246" t="s">
        <v>1</v>
      </c>
      <c r="D6" s="246" t="s">
        <v>1</v>
      </c>
      <c r="E6" s="246" t="s">
        <v>1</v>
      </c>
      <c r="F6" s="246" t="s">
        <v>1</v>
      </c>
      <c r="G6" s="246" t="s">
        <v>1</v>
      </c>
      <c r="H6" s="246" t="s">
        <v>1</v>
      </c>
      <c r="I6" s="252" t="s">
        <v>1</v>
      </c>
    </row>
    <row r="7" spans="1:9" x14ac:dyDescent="0.2">
      <c r="A7" s="2" t="s">
        <v>26</v>
      </c>
      <c r="B7" s="250">
        <v>257</v>
      </c>
      <c r="C7" s="247">
        <v>0.37424442172050498</v>
      </c>
      <c r="D7" s="247">
        <v>0.43623098731040999</v>
      </c>
      <c r="E7" s="247">
        <v>2.2038722410798101E-2</v>
      </c>
      <c r="F7" s="247">
        <v>2.1308865398168599E-2</v>
      </c>
      <c r="G7" s="247">
        <v>1.8869420513510701E-2</v>
      </c>
      <c r="H7" s="247">
        <v>0.127307593822479</v>
      </c>
      <c r="I7" s="253">
        <v>23.995094299316399</v>
      </c>
    </row>
    <row r="8" spans="1:9" x14ac:dyDescent="0.2">
      <c r="A8" s="5" t="s">
        <v>27</v>
      </c>
      <c r="B8" s="249" t="s">
        <v>1</v>
      </c>
      <c r="C8" s="246" t="s">
        <v>1</v>
      </c>
      <c r="D8" s="246" t="s">
        <v>1</v>
      </c>
      <c r="E8" s="246" t="s">
        <v>1</v>
      </c>
      <c r="F8" s="246" t="s">
        <v>1</v>
      </c>
      <c r="G8" s="246" t="s">
        <v>1</v>
      </c>
      <c r="H8" s="246" t="s">
        <v>1</v>
      </c>
      <c r="I8" s="252" t="s">
        <v>1</v>
      </c>
    </row>
    <row r="9" spans="1:9" x14ac:dyDescent="0.2">
      <c r="A9" s="2" t="s">
        <v>28</v>
      </c>
      <c r="B9" s="250">
        <v>7</v>
      </c>
      <c r="C9" s="247" t="s">
        <v>1</v>
      </c>
      <c r="D9" s="247" t="s">
        <v>1</v>
      </c>
      <c r="E9" s="247" t="s">
        <v>1</v>
      </c>
      <c r="F9" s="247" t="s">
        <v>1</v>
      </c>
      <c r="G9" s="247" t="s">
        <v>1</v>
      </c>
      <c r="H9" s="247" t="s">
        <v>1</v>
      </c>
      <c r="I9" s="253" t="s">
        <v>1</v>
      </c>
    </row>
    <row r="10" spans="1:9" x14ac:dyDescent="0.2">
      <c r="A10" s="2" t="s">
        <v>29</v>
      </c>
      <c r="B10" s="250">
        <v>4</v>
      </c>
      <c r="C10" s="247" t="s">
        <v>1</v>
      </c>
      <c r="D10" s="247" t="s">
        <v>1</v>
      </c>
      <c r="E10" s="247" t="s">
        <v>1</v>
      </c>
      <c r="F10" s="247" t="s">
        <v>1</v>
      </c>
      <c r="G10" s="247" t="s">
        <v>1</v>
      </c>
      <c r="H10" s="247" t="s">
        <v>1</v>
      </c>
      <c r="I10" s="253" t="s">
        <v>1</v>
      </c>
    </row>
    <row r="11" spans="1:9" x14ac:dyDescent="0.2">
      <c r="A11" s="2" t="s">
        <v>30</v>
      </c>
      <c r="B11" s="250">
        <v>5</v>
      </c>
      <c r="C11" s="247" t="s">
        <v>1</v>
      </c>
      <c r="D11" s="247" t="s">
        <v>1</v>
      </c>
      <c r="E11" s="247" t="s">
        <v>1</v>
      </c>
      <c r="F11" s="247" t="s">
        <v>1</v>
      </c>
      <c r="G11" s="247" t="s">
        <v>1</v>
      </c>
      <c r="H11" s="247" t="s">
        <v>1</v>
      </c>
      <c r="I11" s="253" t="s">
        <v>1</v>
      </c>
    </row>
    <row r="12" spans="1:9" x14ac:dyDescent="0.2">
      <c r="A12" s="2" t="s">
        <v>31</v>
      </c>
      <c r="B12" s="250">
        <v>4</v>
      </c>
      <c r="C12" s="247" t="s">
        <v>1</v>
      </c>
      <c r="D12" s="247" t="s">
        <v>1</v>
      </c>
      <c r="E12" s="247" t="s">
        <v>1</v>
      </c>
      <c r="F12" s="247" t="s">
        <v>1</v>
      </c>
      <c r="G12" s="247" t="s">
        <v>1</v>
      </c>
      <c r="H12" s="247" t="s">
        <v>1</v>
      </c>
      <c r="I12" s="253" t="s">
        <v>1</v>
      </c>
    </row>
    <row r="13" spans="1:9" x14ac:dyDescent="0.2">
      <c r="A13" s="2" t="s">
        <v>32</v>
      </c>
      <c r="B13" s="250">
        <v>1</v>
      </c>
      <c r="C13" s="247" t="s">
        <v>1</v>
      </c>
      <c r="D13" s="247" t="s">
        <v>1</v>
      </c>
      <c r="E13" s="247" t="s">
        <v>1</v>
      </c>
      <c r="F13" s="247" t="s">
        <v>1</v>
      </c>
      <c r="G13" s="247" t="s">
        <v>1</v>
      </c>
      <c r="H13" s="247" t="s">
        <v>1</v>
      </c>
      <c r="I13" s="253" t="s">
        <v>1</v>
      </c>
    </row>
    <row r="14" spans="1:9" x14ac:dyDescent="0.2">
      <c r="A14" s="2" t="s">
        <v>33</v>
      </c>
      <c r="B14" s="250">
        <v>1</v>
      </c>
      <c r="C14" s="247" t="s">
        <v>1</v>
      </c>
      <c r="D14" s="247" t="s">
        <v>1</v>
      </c>
      <c r="E14" s="247" t="s">
        <v>1</v>
      </c>
      <c r="F14" s="247" t="s">
        <v>1</v>
      </c>
      <c r="G14" s="247" t="s">
        <v>1</v>
      </c>
      <c r="H14" s="247" t="s">
        <v>1</v>
      </c>
      <c r="I14" s="253" t="s">
        <v>1</v>
      </c>
    </row>
    <row r="15" spans="1:9" x14ac:dyDescent="0.2">
      <c r="A15" s="2" t="s">
        <v>34</v>
      </c>
      <c r="B15" s="250">
        <v>5</v>
      </c>
      <c r="C15" s="247" t="s">
        <v>1</v>
      </c>
      <c r="D15" s="247" t="s">
        <v>1</v>
      </c>
      <c r="E15" s="247" t="s">
        <v>1</v>
      </c>
      <c r="F15" s="247" t="s">
        <v>1</v>
      </c>
      <c r="G15" s="247" t="s">
        <v>1</v>
      </c>
      <c r="H15" s="247" t="s">
        <v>1</v>
      </c>
      <c r="I15" s="253" t="s">
        <v>1</v>
      </c>
    </row>
    <row r="16" spans="1:9" x14ac:dyDescent="0.2">
      <c r="A16" s="2" t="s">
        <v>35</v>
      </c>
      <c r="B16" s="250">
        <v>6</v>
      </c>
      <c r="C16" s="247" t="s">
        <v>1</v>
      </c>
      <c r="D16" s="247" t="s">
        <v>1</v>
      </c>
      <c r="E16" s="247" t="s">
        <v>1</v>
      </c>
      <c r="F16" s="247" t="s">
        <v>1</v>
      </c>
      <c r="G16" s="247" t="s">
        <v>1</v>
      </c>
      <c r="H16" s="247" t="s">
        <v>1</v>
      </c>
      <c r="I16" s="253" t="s">
        <v>1</v>
      </c>
    </row>
    <row r="17" spans="1:9" x14ac:dyDescent="0.2">
      <c r="A17" s="2" t="s">
        <v>36</v>
      </c>
      <c r="B17" s="250">
        <v>7</v>
      </c>
      <c r="C17" s="247" t="s">
        <v>1</v>
      </c>
      <c r="D17" s="247" t="s">
        <v>1</v>
      </c>
      <c r="E17" s="247" t="s">
        <v>1</v>
      </c>
      <c r="F17" s="247" t="s">
        <v>1</v>
      </c>
      <c r="G17" s="247" t="s">
        <v>1</v>
      </c>
      <c r="H17" s="247" t="s">
        <v>1</v>
      </c>
      <c r="I17" s="253" t="s">
        <v>1</v>
      </c>
    </row>
    <row r="18" spans="1:9" x14ac:dyDescent="0.2">
      <c r="A18" s="2" t="s">
        <v>37</v>
      </c>
      <c r="B18" s="250">
        <v>6</v>
      </c>
      <c r="C18" s="247" t="s">
        <v>1</v>
      </c>
      <c r="D18" s="247" t="s">
        <v>1</v>
      </c>
      <c r="E18" s="247" t="s">
        <v>1</v>
      </c>
      <c r="F18" s="247" t="s">
        <v>1</v>
      </c>
      <c r="G18" s="247" t="s">
        <v>1</v>
      </c>
      <c r="H18" s="247" t="s">
        <v>1</v>
      </c>
      <c r="I18" s="253" t="s">
        <v>1</v>
      </c>
    </row>
    <row r="19" spans="1:9" x14ac:dyDescent="0.2">
      <c r="A19" s="2" t="s">
        <v>38</v>
      </c>
      <c r="B19" s="250">
        <v>6</v>
      </c>
      <c r="C19" s="247" t="s">
        <v>1</v>
      </c>
      <c r="D19" s="247" t="s">
        <v>1</v>
      </c>
      <c r="E19" s="247" t="s">
        <v>1</v>
      </c>
      <c r="F19" s="247" t="s">
        <v>1</v>
      </c>
      <c r="G19" s="247" t="s">
        <v>1</v>
      </c>
      <c r="H19" s="247" t="s">
        <v>1</v>
      </c>
      <c r="I19" s="253" t="s">
        <v>1</v>
      </c>
    </row>
    <row r="20" spans="1:9" x14ac:dyDescent="0.2">
      <c r="A20" s="2" t="s">
        <v>39</v>
      </c>
      <c r="B20" s="250">
        <v>4</v>
      </c>
      <c r="C20" s="247" t="s">
        <v>1</v>
      </c>
      <c r="D20" s="247" t="s">
        <v>1</v>
      </c>
      <c r="E20" s="247" t="s">
        <v>1</v>
      </c>
      <c r="F20" s="247" t="s">
        <v>1</v>
      </c>
      <c r="G20" s="247" t="s">
        <v>1</v>
      </c>
      <c r="H20" s="247" t="s">
        <v>1</v>
      </c>
      <c r="I20" s="253" t="s">
        <v>1</v>
      </c>
    </row>
    <row r="21" spans="1:9" x14ac:dyDescent="0.2">
      <c r="A21" s="2" t="s">
        <v>40</v>
      </c>
      <c r="B21" s="250">
        <v>6</v>
      </c>
      <c r="C21" s="247" t="s">
        <v>1</v>
      </c>
      <c r="D21" s="247" t="s">
        <v>1</v>
      </c>
      <c r="E21" s="247" t="s">
        <v>1</v>
      </c>
      <c r="F21" s="247" t="s">
        <v>1</v>
      </c>
      <c r="G21" s="247" t="s">
        <v>1</v>
      </c>
      <c r="H21" s="247" t="s">
        <v>1</v>
      </c>
      <c r="I21" s="253" t="s">
        <v>1</v>
      </c>
    </row>
    <row r="22" spans="1:9" x14ac:dyDescent="0.2">
      <c r="A22" s="2" t="s">
        <v>41</v>
      </c>
      <c r="B22" s="250">
        <v>2</v>
      </c>
      <c r="C22" s="247" t="s">
        <v>1</v>
      </c>
      <c r="D22" s="247" t="s">
        <v>1</v>
      </c>
      <c r="E22" s="247" t="s">
        <v>1</v>
      </c>
      <c r="F22" s="247" t="s">
        <v>1</v>
      </c>
      <c r="G22" s="247" t="s">
        <v>1</v>
      </c>
      <c r="H22" s="247" t="s">
        <v>1</v>
      </c>
      <c r="I22" s="253" t="s">
        <v>1</v>
      </c>
    </row>
    <row r="23" spans="1:9" x14ac:dyDescent="0.2">
      <c r="A23" s="2" t="s">
        <v>42</v>
      </c>
      <c r="B23" s="250">
        <v>2</v>
      </c>
      <c r="C23" s="247" t="s">
        <v>1</v>
      </c>
      <c r="D23" s="247" t="s">
        <v>1</v>
      </c>
      <c r="E23" s="247" t="s">
        <v>1</v>
      </c>
      <c r="F23" s="247" t="s">
        <v>1</v>
      </c>
      <c r="G23" s="247" t="s">
        <v>1</v>
      </c>
      <c r="H23" s="247" t="s">
        <v>1</v>
      </c>
      <c r="I23" s="253" t="s">
        <v>1</v>
      </c>
    </row>
    <row r="24" spans="1:9" x14ac:dyDescent="0.2">
      <c r="A24" s="2" t="s">
        <v>43</v>
      </c>
      <c r="B24" s="250">
        <v>1</v>
      </c>
      <c r="C24" s="247" t="s">
        <v>1</v>
      </c>
      <c r="D24" s="247" t="s">
        <v>1</v>
      </c>
      <c r="E24" s="247" t="s">
        <v>1</v>
      </c>
      <c r="F24" s="247" t="s">
        <v>1</v>
      </c>
      <c r="G24" s="247" t="s">
        <v>1</v>
      </c>
      <c r="H24" s="247" t="s">
        <v>1</v>
      </c>
      <c r="I24" s="253" t="s">
        <v>1</v>
      </c>
    </row>
    <row r="25" spans="1:9" x14ac:dyDescent="0.2">
      <c r="A25" s="2" t="s">
        <v>44</v>
      </c>
      <c r="B25" s="250">
        <v>5</v>
      </c>
      <c r="C25" s="247" t="s">
        <v>1</v>
      </c>
      <c r="D25" s="247" t="s">
        <v>1</v>
      </c>
      <c r="E25" s="247" t="s">
        <v>1</v>
      </c>
      <c r="F25" s="247" t="s">
        <v>1</v>
      </c>
      <c r="G25" s="247" t="s">
        <v>1</v>
      </c>
      <c r="H25" s="247" t="s">
        <v>1</v>
      </c>
      <c r="I25" s="253" t="s">
        <v>1</v>
      </c>
    </row>
    <row r="26" spans="1:9" x14ac:dyDescent="0.2">
      <c r="A26" s="2" t="s">
        <v>45</v>
      </c>
      <c r="B26" s="250">
        <v>9</v>
      </c>
      <c r="C26" s="247" t="s">
        <v>1</v>
      </c>
      <c r="D26" s="247" t="s">
        <v>1</v>
      </c>
      <c r="E26" s="247" t="s">
        <v>1</v>
      </c>
      <c r="F26" s="247" t="s">
        <v>1</v>
      </c>
      <c r="G26" s="247" t="s">
        <v>1</v>
      </c>
      <c r="H26" s="247" t="s">
        <v>1</v>
      </c>
      <c r="I26" s="253" t="s">
        <v>1</v>
      </c>
    </row>
    <row r="27" spans="1:9" x14ac:dyDescent="0.2">
      <c r="A27" s="2" t="s">
        <v>46</v>
      </c>
      <c r="B27" s="250">
        <v>6</v>
      </c>
      <c r="C27" s="247" t="s">
        <v>1</v>
      </c>
      <c r="D27" s="247" t="s">
        <v>1</v>
      </c>
      <c r="E27" s="247" t="s">
        <v>1</v>
      </c>
      <c r="F27" s="247" t="s">
        <v>1</v>
      </c>
      <c r="G27" s="247" t="s">
        <v>1</v>
      </c>
      <c r="H27" s="247" t="s">
        <v>1</v>
      </c>
      <c r="I27" s="253" t="s">
        <v>1</v>
      </c>
    </row>
    <row r="28" spans="1:9" x14ac:dyDescent="0.2">
      <c r="A28" s="2" t="s">
        <v>47</v>
      </c>
      <c r="B28" s="250">
        <v>4</v>
      </c>
      <c r="C28" s="247" t="s">
        <v>1</v>
      </c>
      <c r="D28" s="247" t="s">
        <v>1</v>
      </c>
      <c r="E28" s="247" t="s">
        <v>1</v>
      </c>
      <c r="F28" s="247" t="s">
        <v>1</v>
      </c>
      <c r="G28" s="247" t="s">
        <v>1</v>
      </c>
      <c r="H28" s="247" t="s">
        <v>1</v>
      </c>
      <c r="I28" s="253" t="s">
        <v>1</v>
      </c>
    </row>
    <row r="29" spans="1:9" x14ac:dyDescent="0.2">
      <c r="A29" s="2" t="s">
        <v>48</v>
      </c>
      <c r="B29" s="250">
        <v>1</v>
      </c>
      <c r="C29" s="247" t="s">
        <v>1</v>
      </c>
      <c r="D29" s="247" t="s">
        <v>1</v>
      </c>
      <c r="E29" s="247" t="s">
        <v>1</v>
      </c>
      <c r="F29" s="247" t="s">
        <v>1</v>
      </c>
      <c r="G29" s="247" t="s">
        <v>1</v>
      </c>
      <c r="H29" s="247" t="s">
        <v>1</v>
      </c>
      <c r="I29" s="253" t="s">
        <v>1</v>
      </c>
    </row>
    <row r="30" spans="1:9" x14ac:dyDescent="0.2">
      <c r="A30" s="2" t="s">
        <v>49</v>
      </c>
      <c r="B30" s="250">
        <v>5</v>
      </c>
      <c r="C30" s="247" t="s">
        <v>1</v>
      </c>
      <c r="D30" s="247" t="s">
        <v>1</v>
      </c>
      <c r="E30" s="247" t="s">
        <v>1</v>
      </c>
      <c r="F30" s="247" t="s">
        <v>1</v>
      </c>
      <c r="G30" s="247" t="s">
        <v>1</v>
      </c>
      <c r="H30" s="247" t="s">
        <v>1</v>
      </c>
      <c r="I30" s="253" t="s">
        <v>1</v>
      </c>
    </row>
    <row r="31" spans="1:9" x14ac:dyDescent="0.2">
      <c r="A31" s="2" t="s">
        <v>50</v>
      </c>
      <c r="B31" s="250">
        <v>4</v>
      </c>
      <c r="C31" s="247" t="s">
        <v>1</v>
      </c>
      <c r="D31" s="247" t="s">
        <v>1</v>
      </c>
      <c r="E31" s="247" t="s">
        <v>1</v>
      </c>
      <c r="F31" s="247" t="s">
        <v>1</v>
      </c>
      <c r="G31" s="247" t="s">
        <v>1</v>
      </c>
      <c r="H31" s="247" t="s">
        <v>1</v>
      </c>
      <c r="I31" s="253" t="s">
        <v>1</v>
      </c>
    </row>
    <row r="32" spans="1:9" x14ac:dyDescent="0.2">
      <c r="A32" s="2" t="s">
        <v>51</v>
      </c>
      <c r="B32" s="250">
        <v>1</v>
      </c>
      <c r="C32" s="247" t="s">
        <v>1</v>
      </c>
      <c r="D32" s="247" t="s">
        <v>1</v>
      </c>
      <c r="E32" s="247" t="s">
        <v>1</v>
      </c>
      <c r="F32" s="247" t="s">
        <v>1</v>
      </c>
      <c r="G32" s="247" t="s">
        <v>1</v>
      </c>
      <c r="H32" s="247" t="s">
        <v>1</v>
      </c>
      <c r="I32" s="253" t="s">
        <v>1</v>
      </c>
    </row>
    <row r="33" spans="1:9" x14ac:dyDescent="0.2">
      <c r="A33" s="2" t="s">
        <v>52</v>
      </c>
      <c r="B33" s="250">
        <v>4</v>
      </c>
      <c r="C33" s="247" t="s">
        <v>1</v>
      </c>
      <c r="D33" s="247" t="s">
        <v>1</v>
      </c>
      <c r="E33" s="247" t="s">
        <v>1</v>
      </c>
      <c r="F33" s="247" t="s">
        <v>1</v>
      </c>
      <c r="G33" s="247" t="s">
        <v>1</v>
      </c>
      <c r="H33" s="247" t="s">
        <v>1</v>
      </c>
      <c r="I33" s="253" t="s">
        <v>1</v>
      </c>
    </row>
    <row r="34" spans="1:9" x14ac:dyDescent="0.2">
      <c r="A34" s="2" t="s">
        <v>53</v>
      </c>
      <c r="B34" s="250">
        <v>3</v>
      </c>
      <c r="C34" s="247" t="s">
        <v>1</v>
      </c>
      <c r="D34" s="247" t="s">
        <v>1</v>
      </c>
      <c r="E34" s="247" t="s">
        <v>1</v>
      </c>
      <c r="F34" s="247" t="s">
        <v>1</v>
      </c>
      <c r="G34" s="247" t="s">
        <v>1</v>
      </c>
      <c r="H34" s="247" t="s">
        <v>1</v>
      </c>
      <c r="I34" s="253" t="s">
        <v>1</v>
      </c>
    </row>
    <row r="35" spans="1:9" x14ac:dyDescent="0.2">
      <c r="A35" s="2" t="s">
        <v>54</v>
      </c>
      <c r="B35" s="250">
        <v>11</v>
      </c>
      <c r="C35" s="247" t="s">
        <v>1</v>
      </c>
      <c r="D35" s="247" t="s">
        <v>1</v>
      </c>
      <c r="E35" s="247" t="s">
        <v>1</v>
      </c>
      <c r="F35" s="247" t="s">
        <v>1</v>
      </c>
      <c r="G35" s="247" t="s">
        <v>1</v>
      </c>
      <c r="H35" s="247" t="s">
        <v>1</v>
      </c>
      <c r="I35" s="253" t="s">
        <v>1</v>
      </c>
    </row>
    <row r="36" spans="1:9" x14ac:dyDescent="0.2">
      <c r="A36" s="2" t="s">
        <v>55</v>
      </c>
      <c r="B36" s="250">
        <v>2</v>
      </c>
      <c r="C36" s="247" t="s">
        <v>1</v>
      </c>
      <c r="D36" s="247" t="s">
        <v>1</v>
      </c>
      <c r="E36" s="247" t="s">
        <v>1</v>
      </c>
      <c r="F36" s="247" t="s">
        <v>1</v>
      </c>
      <c r="G36" s="247" t="s">
        <v>1</v>
      </c>
      <c r="H36" s="247" t="s">
        <v>1</v>
      </c>
      <c r="I36" s="253" t="s">
        <v>1</v>
      </c>
    </row>
    <row r="37" spans="1:9" x14ac:dyDescent="0.2">
      <c r="A37" s="2" t="s">
        <v>56</v>
      </c>
      <c r="B37" s="250">
        <v>7</v>
      </c>
      <c r="C37" s="247" t="s">
        <v>1</v>
      </c>
      <c r="D37" s="247" t="s">
        <v>1</v>
      </c>
      <c r="E37" s="247" t="s">
        <v>1</v>
      </c>
      <c r="F37" s="247" t="s">
        <v>1</v>
      </c>
      <c r="G37" s="247" t="s">
        <v>1</v>
      </c>
      <c r="H37" s="247" t="s">
        <v>1</v>
      </c>
      <c r="I37" s="253" t="s">
        <v>1</v>
      </c>
    </row>
    <row r="38" spans="1:9" x14ac:dyDescent="0.2">
      <c r="A38" s="2" t="s">
        <v>57</v>
      </c>
      <c r="B38" s="250">
        <v>1</v>
      </c>
      <c r="C38" s="247" t="s">
        <v>1</v>
      </c>
      <c r="D38" s="247" t="s">
        <v>1</v>
      </c>
      <c r="E38" s="247" t="s">
        <v>1</v>
      </c>
      <c r="F38" s="247" t="s">
        <v>1</v>
      </c>
      <c r="G38" s="247" t="s">
        <v>1</v>
      </c>
      <c r="H38" s="247" t="s">
        <v>1</v>
      </c>
      <c r="I38" s="253" t="s">
        <v>1</v>
      </c>
    </row>
    <row r="39" spans="1:9" x14ac:dyDescent="0.2">
      <c r="A39" s="2" t="s">
        <v>58</v>
      </c>
      <c r="B39" s="250">
        <v>0</v>
      </c>
      <c r="C39" s="247" t="s">
        <v>1</v>
      </c>
      <c r="D39" s="247" t="s">
        <v>1</v>
      </c>
      <c r="E39" s="247" t="s">
        <v>1</v>
      </c>
      <c r="F39" s="247" t="s">
        <v>1</v>
      </c>
      <c r="G39" s="247" t="s">
        <v>1</v>
      </c>
      <c r="H39" s="247" t="s">
        <v>1</v>
      </c>
      <c r="I39" s="253" t="s">
        <v>1</v>
      </c>
    </row>
    <row r="40" spans="1:9" x14ac:dyDescent="0.2">
      <c r="A40" s="2" t="s">
        <v>59</v>
      </c>
      <c r="B40" s="250">
        <v>6</v>
      </c>
      <c r="C40" s="247" t="s">
        <v>1</v>
      </c>
      <c r="D40" s="247" t="s">
        <v>1</v>
      </c>
      <c r="E40" s="247" t="s">
        <v>1</v>
      </c>
      <c r="F40" s="247" t="s">
        <v>1</v>
      </c>
      <c r="G40" s="247" t="s">
        <v>1</v>
      </c>
      <c r="H40" s="247" t="s">
        <v>1</v>
      </c>
      <c r="I40" s="253" t="s">
        <v>1</v>
      </c>
    </row>
    <row r="41" spans="1:9" x14ac:dyDescent="0.2">
      <c r="A41" s="2" t="s">
        <v>60</v>
      </c>
      <c r="B41" s="250">
        <v>5</v>
      </c>
      <c r="C41" s="247" t="s">
        <v>1</v>
      </c>
      <c r="D41" s="247" t="s">
        <v>1</v>
      </c>
      <c r="E41" s="247" t="s">
        <v>1</v>
      </c>
      <c r="F41" s="247" t="s">
        <v>1</v>
      </c>
      <c r="G41" s="247" t="s">
        <v>1</v>
      </c>
      <c r="H41" s="247" t="s">
        <v>1</v>
      </c>
      <c r="I41" s="253" t="s">
        <v>1</v>
      </c>
    </row>
    <row r="42" spans="1:9" x14ac:dyDescent="0.2">
      <c r="A42" s="2" t="s">
        <v>61</v>
      </c>
      <c r="B42" s="250">
        <v>3</v>
      </c>
      <c r="C42" s="247" t="s">
        <v>1</v>
      </c>
      <c r="D42" s="247" t="s">
        <v>1</v>
      </c>
      <c r="E42" s="247" t="s">
        <v>1</v>
      </c>
      <c r="F42" s="247" t="s">
        <v>1</v>
      </c>
      <c r="G42" s="247" t="s">
        <v>1</v>
      </c>
      <c r="H42" s="247" t="s">
        <v>1</v>
      </c>
      <c r="I42" s="253" t="s">
        <v>1</v>
      </c>
    </row>
    <row r="43" spans="1:9" x14ac:dyDescent="0.2">
      <c r="A43" s="2" t="s">
        <v>62</v>
      </c>
      <c r="B43" s="250">
        <v>4</v>
      </c>
      <c r="C43" s="247" t="s">
        <v>1</v>
      </c>
      <c r="D43" s="247" t="s">
        <v>1</v>
      </c>
      <c r="E43" s="247" t="s">
        <v>1</v>
      </c>
      <c r="F43" s="247" t="s">
        <v>1</v>
      </c>
      <c r="G43" s="247" t="s">
        <v>1</v>
      </c>
      <c r="H43" s="247" t="s">
        <v>1</v>
      </c>
      <c r="I43" s="253" t="s">
        <v>1</v>
      </c>
    </row>
    <row r="44" spans="1:9" x14ac:dyDescent="0.2">
      <c r="A44" s="2" t="s">
        <v>63</v>
      </c>
      <c r="B44" s="250">
        <v>1</v>
      </c>
      <c r="C44" s="247" t="s">
        <v>1</v>
      </c>
      <c r="D44" s="247" t="s">
        <v>1</v>
      </c>
      <c r="E44" s="247" t="s">
        <v>1</v>
      </c>
      <c r="F44" s="247" t="s">
        <v>1</v>
      </c>
      <c r="G44" s="247" t="s">
        <v>1</v>
      </c>
      <c r="H44" s="247" t="s">
        <v>1</v>
      </c>
      <c r="I44" s="253" t="s">
        <v>1</v>
      </c>
    </row>
    <row r="45" spans="1:9" x14ac:dyDescent="0.2">
      <c r="A45" s="2" t="s">
        <v>64</v>
      </c>
      <c r="B45" s="250">
        <v>3</v>
      </c>
      <c r="C45" s="247" t="s">
        <v>1</v>
      </c>
      <c r="D45" s="247" t="s">
        <v>1</v>
      </c>
      <c r="E45" s="247" t="s">
        <v>1</v>
      </c>
      <c r="F45" s="247" t="s">
        <v>1</v>
      </c>
      <c r="G45" s="247" t="s">
        <v>1</v>
      </c>
      <c r="H45" s="247" t="s">
        <v>1</v>
      </c>
      <c r="I45" s="253" t="s">
        <v>1</v>
      </c>
    </row>
    <row r="46" spans="1:9" x14ac:dyDescent="0.2">
      <c r="A46" s="2" t="s">
        <v>65</v>
      </c>
      <c r="B46" s="250">
        <v>5</v>
      </c>
      <c r="C46" s="247" t="s">
        <v>1</v>
      </c>
      <c r="D46" s="247" t="s">
        <v>1</v>
      </c>
      <c r="E46" s="247" t="s">
        <v>1</v>
      </c>
      <c r="F46" s="247" t="s">
        <v>1</v>
      </c>
      <c r="G46" s="247" t="s">
        <v>1</v>
      </c>
      <c r="H46" s="247" t="s">
        <v>1</v>
      </c>
      <c r="I46" s="253" t="s">
        <v>1</v>
      </c>
    </row>
    <row r="47" spans="1:9" x14ac:dyDescent="0.2">
      <c r="A47" s="2" t="s">
        <v>66</v>
      </c>
      <c r="B47" s="250">
        <v>2</v>
      </c>
      <c r="C47" s="247" t="s">
        <v>1</v>
      </c>
      <c r="D47" s="247" t="s">
        <v>1</v>
      </c>
      <c r="E47" s="247" t="s">
        <v>1</v>
      </c>
      <c r="F47" s="247" t="s">
        <v>1</v>
      </c>
      <c r="G47" s="247" t="s">
        <v>1</v>
      </c>
      <c r="H47" s="247" t="s">
        <v>1</v>
      </c>
      <c r="I47" s="253" t="s">
        <v>1</v>
      </c>
    </row>
    <row r="48" spans="1:9" x14ac:dyDescent="0.2">
      <c r="A48" s="2" t="s">
        <v>67</v>
      </c>
      <c r="B48" s="250">
        <v>2</v>
      </c>
      <c r="C48" s="247" t="s">
        <v>1</v>
      </c>
      <c r="D48" s="247" t="s">
        <v>1</v>
      </c>
      <c r="E48" s="247" t="s">
        <v>1</v>
      </c>
      <c r="F48" s="247" t="s">
        <v>1</v>
      </c>
      <c r="G48" s="247" t="s">
        <v>1</v>
      </c>
      <c r="H48" s="247" t="s">
        <v>1</v>
      </c>
      <c r="I48" s="253" t="s">
        <v>1</v>
      </c>
    </row>
    <row r="49" spans="1:9" x14ac:dyDescent="0.2">
      <c r="A49" s="2" t="s">
        <v>68</v>
      </c>
      <c r="B49" s="250">
        <v>3</v>
      </c>
      <c r="C49" s="247" t="s">
        <v>1</v>
      </c>
      <c r="D49" s="247" t="s">
        <v>1</v>
      </c>
      <c r="E49" s="247" t="s">
        <v>1</v>
      </c>
      <c r="F49" s="247" t="s">
        <v>1</v>
      </c>
      <c r="G49" s="247" t="s">
        <v>1</v>
      </c>
      <c r="H49" s="247" t="s">
        <v>1</v>
      </c>
      <c r="I49" s="253" t="s">
        <v>1</v>
      </c>
    </row>
    <row r="50" spans="1:9" x14ac:dyDescent="0.2">
      <c r="A50" s="2" t="s">
        <v>69</v>
      </c>
      <c r="B50" s="250">
        <v>7</v>
      </c>
      <c r="C50" s="247" t="s">
        <v>1</v>
      </c>
      <c r="D50" s="247" t="s">
        <v>1</v>
      </c>
      <c r="E50" s="247" t="s">
        <v>1</v>
      </c>
      <c r="F50" s="247" t="s">
        <v>1</v>
      </c>
      <c r="G50" s="247" t="s">
        <v>1</v>
      </c>
      <c r="H50" s="247" t="s">
        <v>1</v>
      </c>
      <c r="I50" s="253" t="s">
        <v>1</v>
      </c>
    </row>
    <row r="51" spans="1:9" x14ac:dyDescent="0.2">
      <c r="A51" s="2" t="s">
        <v>70</v>
      </c>
      <c r="B51" s="250">
        <v>6</v>
      </c>
      <c r="C51" s="247" t="s">
        <v>1</v>
      </c>
      <c r="D51" s="247" t="s">
        <v>1</v>
      </c>
      <c r="E51" s="247" t="s">
        <v>1</v>
      </c>
      <c r="F51" s="247" t="s">
        <v>1</v>
      </c>
      <c r="G51" s="247" t="s">
        <v>1</v>
      </c>
      <c r="H51" s="247" t="s">
        <v>1</v>
      </c>
      <c r="I51" s="253" t="s">
        <v>1</v>
      </c>
    </row>
    <row r="52" spans="1:9" x14ac:dyDescent="0.2">
      <c r="A52" s="2" t="s">
        <v>71</v>
      </c>
      <c r="B52" s="250">
        <v>2</v>
      </c>
      <c r="C52" s="247" t="s">
        <v>1</v>
      </c>
      <c r="D52" s="247" t="s">
        <v>1</v>
      </c>
      <c r="E52" s="247" t="s">
        <v>1</v>
      </c>
      <c r="F52" s="247" t="s">
        <v>1</v>
      </c>
      <c r="G52" s="247" t="s">
        <v>1</v>
      </c>
      <c r="H52" s="247" t="s">
        <v>1</v>
      </c>
      <c r="I52" s="253" t="s">
        <v>1</v>
      </c>
    </row>
    <row r="53" spans="1:9" x14ac:dyDescent="0.2">
      <c r="A53" s="2" t="s">
        <v>72</v>
      </c>
      <c r="B53" s="250">
        <v>5</v>
      </c>
      <c r="C53" s="247" t="s">
        <v>1</v>
      </c>
      <c r="D53" s="247" t="s">
        <v>1</v>
      </c>
      <c r="E53" s="247" t="s">
        <v>1</v>
      </c>
      <c r="F53" s="247" t="s">
        <v>1</v>
      </c>
      <c r="G53" s="247" t="s">
        <v>1</v>
      </c>
      <c r="H53" s="247" t="s">
        <v>1</v>
      </c>
      <c r="I53" s="253" t="s">
        <v>1</v>
      </c>
    </row>
    <row r="54" spans="1:9" x14ac:dyDescent="0.2">
      <c r="A54" s="2" t="s">
        <v>73</v>
      </c>
      <c r="B54" s="250">
        <v>8</v>
      </c>
      <c r="C54" s="247" t="s">
        <v>1</v>
      </c>
      <c r="D54" s="247" t="s">
        <v>1</v>
      </c>
      <c r="E54" s="247" t="s">
        <v>1</v>
      </c>
      <c r="F54" s="247" t="s">
        <v>1</v>
      </c>
      <c r="G54" s="247" t="s">
        <v>1</v>
      </c>
      <c r="H54" s="247" t="s">
        <v>1</v>
      </c>
      <c r="I54" s="253" t="s">
        <v>1</v>
      </c>
    </row>
    <row r="55" spans="1:9" x14ac:dyDescent="0.2">
      <c r="A55" s="2" t="s">
        <v>74</v>
      </c>
      <c r="B55" s="250">
        <v>4</v>
      </c>
      <c r="C55" s="247" t="s">
        <v>1</v>
      </c>
      <c r="D55" s="247" t="s">
        <v>1</v>
      </c>
      <c r="E55" s="247" t="s">
        <v>1</v>
      </c>
      <c r="F55" s="247" t="s">
        <v>1</v>
      </c>
      <c r="G55" s="247" t="s">
        <v>1</v>
      </c>
      <c r="H55" s="247" t="s">
        <v>1</v>
      </c>
      <c r="I55" s="253" t="s">
        <v>1</v>
      </c>
    </row>
    <row r="56" spans="1:9" x14ac:dyDescent="0.2">
      <c r="A56" s="2" t="s">
        <v>75</v>
      </c>
      <c r="B56" s="250">
        <v>2</v>
      </c>
      <c r="C56" s="247" t="s">
        <v>1</v>
      </c>
      <c r="D56" s="247" t="s">
        <v>1</v>
      </c>
      <c r="E56" s="247" t="s">
        <v>1</v>
      </c>
      <c r="F56" s="247" t="s">
        <v>1</v>
      </c>
      <c r="G56" s="247" t="s">
        <v>1</v>
      </c>
      <c r="H56" s="247" t="s">
        <v>1</v>
      </c>
      <c r="I56" s="253" t="s">
        <v>1</v>
      </c>
    </row>
    <row r="57" spans="1:9" x14ac:dyDescent="0.2">
      <c r="A57" s="2" t="s">
        <v>76</v>
      </c>
      <c r="B57" s="250">
        <v>2</v>
      </c>
      <c r="C57" s="247" t="s">
        <v>1</v>
      </c>
      <c r="D57" s="247" t="s">
        <v>1</v>
      </c>
      <c r="E57" s="247" t="s">
        <v>1</v>
      </c>
      <c r="F57" s="247" t="s">
        <v>1</v>
      </c>
      <c r="G57" s="247" t="s">
        <v>1</v>
      </c>
      <c r="H57" s="247" t="s">
        <v>1</v>
      </c>
      <c r="I57" s="253" t="s">
        <v>1</v>
      </c>
    </row>
    <row r="58" spans="1:9" x14ac:dyDescent="0.2">
      <c r="A58" s="2" t="s">
        <v>77</v>
      </c>
      <c r="B58" s="250">
        <v>5</v>
      </c>
      <c r="C58" s="247" t="s">
        <v>1</v>
      </c>
      <c r="D58" s="247" t="s">
        <v>1</v>
      </c>
      <c r="E58" s="247" t="s">
        <v>1</v>
      </c>
      <c r="F58" s="247" t="s">
        <v>1</v>
      </c>
      <c r="G58" s="247" t="s">
        <v>1</v>
      </c>
      <c r="H58" s="247" t="s">
        <v>1</v>
      </c>
      <c r="I58" s="253" t="s">
        <v>1</v>
      </c>
    </row>
    <row r="59" spans="1:9" x14ac:dyDescent="0.2">
      <c r="A59" s="2" t="s">
        <v>78</v>
      </c>
      <c r="B59" s="250">
        <v>3</v>
      </c>
      <c r="C59" s="247" t="s">
        <v>1</v>
      </c>
      <c r="D59" s="247" t="s">
        <v>1</v>
      </c>
      <c r="E59" s="247" t="s">
        <v>1</v>
      </c>
      <c r="F59" s="247" t="s">
        <v>1</v>
      </c>
      <c r="G59" s="247" t="s">
        <v>1</v>
      </c>
      <c r="H59" s="247" t="s">
        <v>1</v>
      </c>
      <c r="I59" s="253" t="s">
        <v>1</v>
      </c>
    </row>
    <row r="60" spans="1:9" x14ac:dyDescent="0.2">
      <c r="A60" s="2" t="s">
        <v>79</v>
      </c>
      <c r="B60" s="250">
        <v>1</v>
      </c>
      <c r="C60" s="247" t="s">
        <v>1</v>
      </c>
      <c r="D60" s="247" t="s">
        <v>1</v>
      </c>
      <c r="E60" s="247" t="s">
        <v>1</v>
      </c>
      <c r="F60" s="247" t="s">
        <v>1</v>
      </c>
      <c r="G60" s="247" t="s">
        <v>1</v>
      </c>
      <c r="H60" s="247" t="s">
        <v>1</v>
      </c>
      <c r="I60" s="253" t="s">
        <v>1</v>
      </c>
    </row>
    <row r="61" spans="1:9" x14ac:dyDescent="0.2">
      <c r="A61" s="2" t="s">
        <v>80</v>
      </c>
      <c r="B61" s="250">
        <v>4</v>
      </c>
      <c r="C61" s="247" t="s">
        <v>1</v>
      </c>
      <c r="D61" s="247" t="s">
        <v>1</v>
      </c>
      <c r="E61" s="247" t="s">
        <v>1</v>
      </c>
      <c r="F61" s="247" t="s">
        <v>1</v>
      </c>
      <c r="G61" s="247" t="s">
        <v>1</v>
      </c>
      <c r="H61" s="247" t="s">
        <v>1</v>
      </c>
      <c r="I61" s="253" t="s">
        <v>1</v>
      </c>
    </row>
    <row r="62" spans="1:9" x14ac:dyDescent="0.2">
      <c r="A62" s="2" t="s">
        <v>81</v>
      </c>
      <c r="B62" s="250">
        <v>2</v>
      </c>
      <c r="C62" s="247" t="s">
        <v>1</v>
      </c>
      <c r="D62" s="247" t="s">
        <v>1</v>
      </c>
      <c r="E62" s="247" t="s">
        <v>1</v>
      </c>
      <c r="F62" s="247" t="s">
        <v>1</v>
      </c>
      <c r="G62" s="247" t="s">
        <v>1</v>
      </c>
      <c r="H62" s="247" t="s">
        <v>1</v>
      </c>
      <c r="I62" s="253" t="s">
        <v>1</v>
      </c>
    </row>
    <row r="63" spans="1:9" x14ac:dyDescent="0.2">
      <c r="A63" s="2" t="s">
        <v>82</v>
      </c>
      <c r="B63" s="250">
        <v>7</v>
      </c>
      <c r="C63" s="247" t="s">
        <v>1</v>
      </c>
      <c r="D63" s="247" t="s">
        <v>1</v>
      </c>
      <c r="E63" s="247" t="s">
        <v>1</v>
      </c>
      <c r="F63" s="247" t="s">
        <v>1</v>
      </c>
      <c r="G63" s="247" t="s">
        <v>1</v>
      </c>
      <c r="H63" s="247" t="s">
        <v>1</v>
      </c>
      <c r="I63" s="253" t="s">
        <v>1</v>
      </c>
    </row>
    <row r="64" spans="1:9" x14ac:dyDescent="0.2">
      <c r="A64" s="2" t="s">
        <v>83</v>
      </c>
      <c r="B64" s="250">
        <v>10</v>
      </c>
      <c r="C64" s="247" t="s">
        <v>1</v>
      </c>
      <c r="D64" s="247" t="s">
        <v>1</v>
      </c>
      <c r="E64" s="247" t="s">
        <v>1</v>
      </c>
      <c r="F64" s="247" t="s">
        <v>1</v>
      </c>
      <c r="G64" s="247" t="s">
        <v>1</v>
      </c>
      <c r="H64" s="247" t="s">
        <v>1</v>
      </c>
      <c r="I64" s="253" t="s">
        <v>1</v>
      </c>
    </row>
    <row r="65" spans="1:9" x14ac:dyDescent="0.2">
      <c r="A65" s="2" t="s">
        <v>84</v>
      </c>
      <c r="B65" s="250">
        <v>3</v>
      </c>
      <c r="C65" s="247" t="s">
        <v>1</v>
      </c>
      <c r="D65" s="247" t="s">
        <v>1</v>
      </c>
      <c r="E65" s="247" t="s">
        <v>1</v>
      </c>
      <c r="F65" s="247" t="s">
        <v>1</v>
      </c>
      <c r="G65" s="247" t="s">
        <v>1</v>
      </c>
      <c r="H65" s="247" t="s">
        <v>1</v>
      </c>
      <c r="I65" s="253" t="s">
        <v>1</v>
      </c>
    </row>
    <row r="66" spans="1:9" x14ac:dyDescent="0.2">
      <c r="A66" s="2" t="s">
        <v>85</v>
      </c>
      <c r="B66" s="250">
        <v>4</v>
      </c>
      <c r="C66" s="247" t="s">
        <v>1</v>
      </c>
      <c r="D66" s="247" t="s">
        <v>1</v>
      </c>
      <c r="E66" s="247" t="s">
        <v>1</v>
      </c>
      <c r="F66" s="247" t="s">
        <v>1</v>
      </c>
      <c r="G66" s="247" t="s">
        <v>1</v>
      </c>
      <c r="H66" s="247" t="s">
        <v>1</v>
      </c>
      <c r="I66" s="253" t="s">
        <v>1</v>
      </c>
    </row>
    <row r="67" spans="1:9" x14ac:dyDescent="0.2">
      <c r="A67" s="2" t="s">
        <v>86</v>
      </c>
      <c r="B67" s="250">
        <v>3</v>
      </c>
      <c r="C67" s="247" t="s">
        <v>1</v>
      </c>
      <c r="D67" s="247" t="s">
        <v>1</v>
      </c>
      <c r="E67" s="247" t="s">
        <v>1</v>
      </c>
      <c r="F67" s="247" t="s">
        <v>1</v>
      </c>
      <c r="G67" s="247" t="s">
        <v>1</v>
      </c>
      <c r="H67" s="247" t="s">
        <v>1</v>
      </c>
      <c r="I67" s="253" t="s">
        <v>1</v>
      </c>
    </row>
    <row r="68" spans="1:9" x14ac:dyDescent="0.2">
      <c r="A68" s="2" t="s">
        <v>87</v>
      </c>
      <c r="B68" s="250">
        <v>5</v>
      </c>
      <c r="C68" s="247" t="s">
        <v>1</v>
      </c>
      <c r="D68" s="247" t="s">
        <v>1</v>
      </c>
      <c r="E68" s="247" t="s">
        <v>1</v>
      </c>
      <c r="F68" s="247" t="s">
        <v>1</v>
      </c>
      <c r="G68" s="247" t="s">
        <v>1</v>
      </c>
      <c r="H68" s="247" t="s">
        <v>1</v>
      </c>
      <c r="I68" s="253" t="s">
        <v>1</v>
      </c>
    </row>
    <row r="69" spans="1:9" x14ac:dyDescent="0.2">
      <c r="A69" s="2" t="s">
        <v>88</v>
      </c>
      <c r="B69" s="250">
        <v>5</v>
      </c>
      <c r="C69" s="247" t="s">
        <v>1</v>
      </c>
      <c r="D69" s="247" t="s">
        <v>1</v>
      </c>
      <c r="E69" s="247" t="s">
        <v>1</v>
      </c>
      <c r="F69" s="247" t="s">
        <v>1</v>
      </c>
      <c r="G69" s="247" t="s">
        <v>1</v>
      </c>
      <c r="H69" s="247" t="s">
        <v>1</v>
      </c>
      <c r="I69" s="253" t="s">
        <v>1</v>
      </c>
    </row>
    <row r="70" spans="1:9" x14ac:dyDescent="0.2">
      <c r="A70" s="2" t="s">
        <v>89</v>
      </c>
      <c r="B70" s="250">
        <v>3</v>
      </c>
      <c r="C70" s="247" t="s">
        <v>1</v>
      </c>
      <c r="D70" s="247" t="s">
        <v>1</v>
      </c>
      <c r="E70" s="247" t="s">
        <v>1</v>
      </c>
      <c r="F70" s="247" t="s">
        <v>1</v>
      </c>
      <c r="G70" s="247" t="s">
        <v>1</v>
      </c>
      <c r="H70" s="247" t="s">
        <v>1</v>
      </c>
      <c r="I70" s="253" t="s">
        <v>1</v>
      </c>
    </row>
    <row r="71" spans="1:9" x14ac:dyDescent="0.2">
      <c r="A71" s="3" t="s">
        <v>90</v>
      </c>
      <c r="B71" s="251">
        <v>2</v>
      </c>
      <c r="C71" s="248" t="s">
        <v>1</v>
      </c>
      <c r="D71" s="248" t="s">
        <v>1</v>
      </c>
      <c r="E71" s="248" t="s">
        <v>1</v>
      </c>
      <c r="F71" s="248" t="s">
        <v>1</v>
      </c>
      <c r="G71" s="248" t="s">
        <v>1</v>
      </c>
      <c r="H71" s="248" t="s">
        <v>1</v>
      </c>
      <c r="I71" s="254" t="s">
        <v>1</v>
      </c>
    </row>
    <row r="73" spans="1:9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202</v>
      </c>
    </row>
    <row r="4" spans="1:8" x14ac:dyDescent="0.2">
      <c r="A4" t="s">
        <v>23</v>
      </c>
    </row>
    <row r="5" spans="1:8" ht="89.25" x14ac:dyDescent="0.2">
      <c r="A5" s="4" t="s">
        <v>24</v>
      </c>
      <c r="B5" s="4" t="s">
        <v>4</v>
      </c>
      <c r="C5" s="4" t="s">
        <v>203</v>
      </c>
      <c r="D5" s="4" t="s">
        <v>204</v>
      </c>
      <c r="E5" s="4" t="s">
        <v>205</v>
      </c>
      <c r="F5" s="4" t="s">
        <v>206</v>
      </c>
      <c r="G5" s="4" t="s">
        <v>207</v>
      </c>
      <c r="H5" s="4" t="s">
        <v>208</v>
      </c>
    </row>
    <row r="6" spans="1:8" x14ac:dyDescent="0.2">
      <c r="A6" s="5" t="s">
        <v>26</v>
      </c>
      <c r="B6" s="258" t="s">
        <v>1</v>
      </c>
      <c r="C6" s="255" t="s">
        <v>1</v>
      </c>
      <c r="D6" s="255" t="s">
        <v>1</v>
      </c>
      <c r="E6" s="255" t="s">
        <v>1</v>
      </c>
      <c r="F6" s="255" t="s">
        <v>1</v>
      </c>
      <c r="G6" s="255" t="s">
        <v>1</v>
      </c>
      <c r="H6" s="255" t="s">
        <v>1</v>
      </c>
    </row>
    <row r="7" spans="1:8" x14ac:dyDescent="0.2">
      <c r="A7" s="2" t="s">
        <v>26</v>
      </c>
      <c r="B7" s="259">
        <v>4427</v>
      </c>
      <c r="C7" s="256">
        <v>0.28545671701431302</v>
      </c>
      <c r="D7" s="256">
        <v>0.20968781411647799</v>
      </c>
      <c r="E7" s="256">
        <v>0.52735620737075795</v>
      </c>
      <c r="F7" s="256">
        <v>0.211239099502563</v>
      </c>
      <c r="G7" s="256">
        <v>0.55435442924499501</v>
      </c>
      <c r="H7" s="256">
        <v>0.345056742429733</v>
      </c>
    </row>
    <row r="8" spans="1:8" x14ac:dyDescent="0.2">
      <c r="A8" s="5" t="s">
        <v>27</v>
      </c>
      <c r="B8" s="258" t="s">
        <v>1</v>
      </c>
      <c r="C8" s="255" t="s">
        <v>1</v>
      </c>
      <c r="D8" s="255" t="s">
        <v>1</v>
      </c>
      <c r="E8" s="255" t="s">
        <v>1</v>
      </c>
      <c r="F8" s="255" t="s">
        <v>1</v>
      </c>
      <c r="G8" s="255" t="s">
        <v>1</v>
      </c>
      <c r="H8" s="255" t="s">
        <v>1</v>
      </c>
    </row>
    <row r="9" spans="1:8" x14ac:dyDescent="0.2">
      <c r="A9" s="2" t="s">
        <v>28</v>
      </c>
      <c r="B9" s="259">
        <v>91</v>
      </c>
      <c r="C9" s="256">
        <v>0.76885408163070701</v>
      </c>
      <c r="D9" s="256">
        <v>0.57935601472854603</v>
      </c>
      <c r="E9" s="256">
        <v>0.71216511726379395</v>
      </c>
      <c r="F9" s="256">
        <v>0.24261982738971699</v>
      </c>
      <c r="G9" s="256">
        <v>0.531649529933929</v>
      </c>
      <c r="H9" s="256">
        <v>0.434864461421967</v>
      </c>
    </row>
    <row r="10" spans="1:8" x14ac:dyDescent="0.2">
      <c r="A10" s="2" t="s">
        <v>29</v>
      </c>
      <c r="B10" s="259">
        <v>93</v>
      </c>
      <c r="C10" s="256">
        <v>0.50742721557617199</v>
      </c>
      <c r="D10" s="256">
        <v>0.49751222133636502</v>
      </c>
      <c r="E10" s="256">
        <v>0.66165298223495495</v>
      </c>
      <c r="F10" s="256">
        <v>0.38766962289810197</v>
      </c>
      <c r="G10" s="256">
        <v>0.63546925783157304</v>
      </c>
      <c r="H10" s="256">
        <v>0.46640798449516302</v>
      </c>
    </row>
    <row r="11" spans="1:8" x14ac:dyDescent="0.2">
      <c r="A11" s="2" t="s">
        <v>30</v>
      </c>
      <c r="B11" s="259">
        <v>94</v>
      </c>
      <c r="C11" s="256">
        <v>0.51153808832168601</v>
      </c>
      <c r="D11" s="256">
        <v>0.38526874780654902</v>
      </c>
      <c r="E11" s="256">
        <v>0.53091406822204601</v>
      </c>
      <c r="F11" s="256">
        <v>0.337901741266251</v>
      </c>
      <c r="G11" s="256">
        <v>0.50555264949798595</v>
      </c>
      <c r="H11" s="256">
        <v>0.37771666049957298</v>
      </c>
    </row>
    <row r="12" spans="1:8" x14ac:dyDescent="0.2">
      <c r="A12" s="2" t="s">
        <v>31</v>
      </c>
      <c r="B12" s="259">
        <v>86</v>
      </c>
      <c r="C12" s="256">
        <v>0.35958516597747803</v>
      </c>
      <c r="D12" s="256">
        <v>0.25430670380592302</v>
      </c>
      <c r="E12" s="256">
        <v>0.57748949527740501</v>
      </c>
      <c r="F12" s="256">
        <v>0.26327338814735401</v>
      </c>
      <c r="G12" s="256">
        <v>0.479818075895309</v>
      </c>
      <c r="H12" s="256">
        <v>0.427604019641876</v>
      </c>
    </row>
    <row r="13" spans="1:8" x14ac:dyDescent="0.2">
      <c r="A13" s="2" t="s">
        <v>32</v>
      </c>
      <c r="B13" s="259">
        <v>83</v>
      </c>
      <c r="C13" s="256">
        <v>0.28640383481979398</v>
      </c>
      <c r="D13" s="256">
        <v>0.15272414684295699</v>
      </c>
      <c r="E13" s="256">
        <v>0.58208096027374301</v>
      </c>
      <c r="F13" s="256">
        <v>0.203983664512634</v>
      </c>
      <c r="G13" s="256">
        <v>0.55275958776473999</v>
      </c>
      <c r="H13" s="256">
        <v>0.37872576713562001</v>
      </c>
    </row>
    <row r="14" spans="1:8" x14ac:dyDescent="0.2">
      <c r="A14" s="2" t="s">
        <v>33</v>
      </c>
      <c r="B14" s="259">
        <v>72</v>
      </c>
      <c r="C14" s="256">
        <v>0.26498025655746499</v>
      </c>
      <c r="D14" s="256">
        <v>0.136744320392609</v>
      </c>
      <c r="E14" s="256">
        <v>0.444373488426208</v>
      </c>
      <c r="F14" s="256">
        <v>0.24975328147411299</v>
      </c>
      <c r="G14" s="256">
        <v>0.607957243919373</v>
      </c>
      <c r="H14" s="256">
        <v>0.54951375722885099</v>
      </c>
    </row>
    <row r="15" spans="1:8" x14ac:dyDescent="0.2">
      <c r="A15" s="2" t="s">
        <v>34</v>
      </c>
      <c r="B15" s="259">
        <v>74</v>
      </c>
      <c r="C15" s="256">
        <v>0.424277573823929</v>
      </c>
      <c r="D15" s="256">
        <v>0.26905634999275202</v>
      </c>
      <c r="E15" s="256">
        <v>0.69154518842697099</v>
      </c>
      <c r="F15" s="256">
        <v>0.28688240051269498</v>
      </c>
      <c r="G15" s="256">
        <v>0.57582676410675004</v>
      </c>
      <c r="H15" s="256">
        <v>0.41278234124183699</v>
      </c>
    </row>
    <row r="16" spans="1:8" x14ac:dyDescent="0.2">
      <c r="A16" s="2" t="s">
        <v>35</v>
      </c>
      <c r="B16" s="259">
        <v>70</v>
      </c>
      <c r="C16" s="256">
        <v>0.25926384329795799</v>
      </c>
      <c r="D16" s="256">
        <v>0.16189891099929801</v>
      </c>
      <c r="E16" s="256">
        <v>0.44102129340171797</v>
      </c>
      <c r="F16" s="256">
        <v>0.15591613948345201</v>
      </c>
      <c r="G16" s="256">
        <v>0.76800966262817405</v>
      </c>
      <c r="H16" s="256">
        <v>0.37104630470275901</v>
      </c>
    </row>
    <row r="17" spans="1:8" x14ac:dyDescent="0.2">
      <c r="A17" s="2" t="s">
        <v>36</v>
      </c>
      <c r="B17" s="259">
        <v>61</v>
      </c>
      <c r="C17" s="256">
        <v>0.30766817927360501</v>
      </c>
      <c r="D17" s="256">
        <v>0.21834884583950001</v>
      </c>
      <c r="E17" s="256">
        <v>0.51113390922546398</v>
      </c>
      <c r="F17" s="256">
        <v>0.135493189096451</v>
      </c>
      <c r="G17" s="256">
        <v>0.47157120704650901</v>
      </c>
      <c r="H17" s="256">
        <v>0.16342632472515101</v>
      </c>
    </row>
    <row r="18" spans="1:8" x14ac:dyDescent="0.2">
      <c r="A18" s="2" t="s">
        <v>37</v>
      </c>
      <c r="B18" s="259">
        <v>48</v>
      </c>
      <c r="C18" s="256">
        <v>0.117507182061672</v>
      </c>
      <c r="D18" s="256">
        <v>0.162733018398285</v>
      </c>
      <c r="E18" s="256">
        <v>0.53296422958374001</v>
      </c>
      <c r="F18" s="256">
        <v>0.165171593427658</v>
      </c>
      <c r="G18" s="256">
        <v>0.599134862422943</v>
      </c>
      <c r="H18" s="256">
        <v>0.24896676838397999</v>
      </c>
    </row>
    <row r="19" spans="1:8" x14ac:dyDescent="0.2">
      <c r="A19" s="2" t="s">
        <v>38</v>
      </c>
      <c r="B19" s="259">
        <v>69</v>
      </c>
      <c r="C19" s="256">
        <v>0.18594464659690901</v>
      </c>
      <c r="D19" s="256">
        <v>0.193531379103661</v>
      </c>
      <c r="E19" s="256">
        <v>0.49383878707885698</v>
      </c>
      <c r="F19" s="256">
        <v>0.21781402826309201</v>
      </c>
      <c r="G19" s="256">
        <v>0.485373646020889</v>
      </c>
      <c r="H19" s="256">
        <v>0.27330476045608498</v>
      </c>
    </row>
    <row r="20" spans="1:8" x14ac:dyDescent="0.2">
      <c r="A20" s="2" t="s">
        <v>39</v>
      </c>
      <c r="B20" s="259">
        <v>67</v>
      </c>
      <c r="C20" s="256">
        <v>0.11308929324150099</v>
      </c>
      <c r="D20" s="256">
        <v>0.21828335523605299</v>
      </c>
      <c r="E20" s="256">
        <v>0.54338699579238903</v>
      </c>
      <c r="F20" s="256">
        <v>0.279592424631119</v>
      </c>
      <c r="G20" s="256">
        <v>0.52062284946441695</v>
      </c>
      <c r="H20" s="256">
        <v>0.35357850790023798</v>
      </c>
    </row>
    <row r="21" spans="1:8" x14ac:dyDescent="0.2">
      <c r="A21" s="2" t="s">
        <v>40</v>
      </c>
      <c r="B21" s="259">
        <v>66</v>
      </c>
      <c r="C21" s="256">
        <v>0.136664018034935</v>
      </c>
      <c r="D21" s="256">
        <v>0.38671487569808999</v>
      </c>
      <c r="E21" s="256">
        <v>0.25827032327652</v>
      </c>
      <c r="F21" s="256">
        <v>0.650268495082855</v>
      </c>
      <c r="G21" s="256">
        <v>0.51643359661102295</v>
      </c>
      <c r="H21" s="256">
        <v>0.47180676460266102</v>
      </c>
    </row>
    <row r="22" spans="1:8" x14ac:dyDescent="0.2">
      <c r="A22" s="2" t="s">
        <v>41</v>
      </c>
      <c r="B22" s="259">
        <v>72</v>
      </c>
      <c r="C22" s="256">
        <v>0.33267980813980103</v>
      </c>
      <c r="D22" s="256">
        <v>0.20855589210987099</v>
      </c>
      <c r="E22" s="256">
        <v>0.548453688621521</v>
      </c>
      <c r="F22" s="256">
        <v>0.178466081619263</v>
      </c>
      <c r="G22" s="256">
        <v>0.44863316416740401</v>
      </c>
      <c r="H22" s="256">
        <v>0.23560222983360299</v>
      </c>
    </row>
    <row r="23" spans="1:8" x14ac:dyDescent="0.2">
      <c r="A23" s="2" t="s">
        <v>42</v>
      </c>
      <c r="B23" s="259">
        <v>65</v>
      </c>
      <c r="C23" s="256">
        <v>0.227784633636475</v>
      </c>
      <c r="D23" s="256">
        <v>9.6492111682891804E-2</v>
      </c>
      <c r="E23" s="256">
        <v>0.45374453067779502</v>
      </c>
      <c r="F23" s="256">
        <v>0.27766156196594199</v>
      </c>
      <c r="G23" s="256">
        <v>0.59674513339996305</v>
      </c>
      <c r="H23" s="256">
        <v>0.272144675254822</v>
      </c>
    </row>
    <row r="24" spans="1:8" x14ac:dyDescent="0.2">
      <c r="A24" s="2" t="s">
        <v>43</v>
      </c>
      <c r="B24" s="259">
        <v>63</v>
      </c>
      <c r="C24" s="256">
        <v>6.4553752541542095E-2</v>
      </c>
      <c r="D24" s="256">
        <v>0.14281177520752</v>
      </c>
      <c r="E24" s="256">
        <v>0.54478573799133301</v>
      </c>
      <c r="F24" s="256">
        <v>0.128189727663994</v>
      </c>
      <c r="G24" s="256">
        <v>0.61574685573577903</v>
      </c>
      <c r="H24" s="256">
        <v>0.30884650349616999</v>
      </c>
    </row>
    <row r="25" spans="1:8" x14ac:dyDescent="0.2">
      <c r="A25" s="2" t="s">
        <v>44</v>
      </c>
      <c r="B25" s="259">
        <v>73</v>
      </c>
      <c r="C25" s="256">
        <v>0.22471861541271199</v>
      </c>
      <c r="D25" s="256">
        <v>0.170373484492302</v>
      </c>
      <c r="E25" s="256">
        <v>0.55533462762832597</v>
      </c>
      <c r="F25" s="256">
        <v>0.24534234404563901</v>
      </c>
      <c r="G25" s="256">
        <v>0.60707455873489402</v>
      </c>
      <c r="H25" s="256">
        <v>0.24980406463146199</v>
      </c>
    </row>
    <row r="26" spans="1:8" x14ac:dyDescent="0.2">
      <c r="A26" s="2" t="s">
        <v>45</v>
      </c>
      <c r="B26" s="259">
        <v>63</v>
      </c>
      <c r="C26" s="256">
        <v>0.199617654085159</v>
      </c>
      <c r="D26" s="256">
        <v>0.23733079433441201</v>
      </c>
      <c r="E26" s="256">
        <v>0.59299141168594405</v>
      </c>
      <c r="F26" s="256">
        <v>0.22153793275356301</v>
      </c>
      <c r="G26" s="256">
        <v>0.55157077312469505</v>
      </c>
      <c r="H26" s="256">
        <v>0.20666991174221</v>
      </c>
    </row>
    <row r="27" spans="1:8" x14ac:dyDescent="0.2">
      <c r="A27" s="2" t="s">
        <v>46</v>
      </c>
      <c r="B27" s="259">
        <v>63</v>
      </c>
      <c r="C27" s="256">
        <v>0.45363208651542702</v>
      </c>
      <c r="D27" s="256">
        <v>0.33571523427963301</v>
      </c>
      <c r="E27" s="256">
        <v>0.70832228660583496</v>
      </c>
      <c r="F27" s="256">
        <v>0.15951146185398099</v>
      </c>
      <c r="G27" s="256">
        <v>0.52578163146972701</v>
      </c>
      <c r="H27" s="256">
        <v>0.47887611389160201</v>
      </c>
    </row>
    <row r="28" spans="1:8" x14ac:dyDescent="0.2">
      <c r="A28" s="2" t="s">
        <v>47</v>
      </c>
      <c r="B28" s="259">
        <v>77</v>
      </c>
      <c r="C28" s="256">
        <v>0.14959037303924599</v>
      </c>
      <c r="D28" s="256">
        <v>0.21217454969883001</v>
      </c>
      <c r="E28" s="256">
        <v>0.43764922022819502</v>
      </c>
      <c r="F28" s="256">
        <v>0.397671699523926</v>
      </c>
      <c r="G28" s="256">
        <v>0.48981297016143799</v>
      </c>
      <c r="H28" s="256">
        <v>0.41210642457008401</v>
      </c>
    </row>
    <row r="29" spans="1:8" x14ac:dyDescent="0.2">
      <c r="A29" s="2" t="s">
        <v>48</v>
      </c>
      <c r="B29" s="259">
        <v>72</v>
      </c>
      <c r="C29" s="256">
        <v>0.16844260692596399</v>
      </c>
      <c r="D29" s="256">
        <v>0.26028665900230402</v>
      </c>
      <c r="E29" s="256">
        <v>0.40140140056610102</v>
      </c>
      <c r="F29" s="256">
        <v>0.191513031721115</v>
      </c>
      <c r="G29" s="256">
        <v>0.54175555706024203</v>
      </c>
      <c r="H29" s="256">
        <v>0.40610611438751198</v>
      </c>
    </row>
    <row r="30" spans="1:8" x14ac:dyDescent="0.2">
      <c r="A30" s="2" t="s">
        <v>49</v>
      </c>
      <c r="B30" s="259">
        <v>69</v>
      </c>
      <c r="C30" s="256">
        <v>0.18384154140949199</v>
      </c>
      <c r="D30" s="256">
        <v>0.23060098290443401</v>
      </c>
      <c r="E30" s="256">
        <v>0.31085664033889798</v>
      </c>
      <c r="F30" s="256">
        <v>0.56706827878952004</v>
      </c>
      <c r="G30" s="256">
        <v>0.53442806005477905</v>
      </c>
      <c r="H30" s="256">
        <v>0.45014590024948098</v>
      </c>
    </row>
    <row r="31" spans="1:8" x14ac:dyDescent="0.2">
      <c r="A31" s="2" t="s">
        <v>50</v>
      </c>
      <c r="B31" s="259">
        <v>63</v>
      </c>
      <c r="C31" s="256">
        <v>0.16901576519012501</v>
      </c>
      <c r="D31" s="256">
        <v>0.17820149660110499</v>
      </c>
      <c r="E31" s="256">
        <v>0.34029057621955899</v>
      </c>
      <c r="F31" s="256">
        <v>0.39186751842498802</v>
      </c>
      <c r="G31" s="256">
        <v>0.53194344043731701</v>
      </c>
      <c r="H31" s="256">
        <v>0.487128585577011</v>
      </c>
    </row>
    <row r="32" spans="1:8" x14ac:dyDescent="0.2">
      <c r="A32" s="2" t="s">
        <v>51</v>
      </c>
      <c r="B32" s="259">
        <v>72</v>
      </c>
      <c r="C32" s="256">
        <v>0.33495607972145103</v>
      </c>
      <c r="D32" s="256">
        <v>0.114082299172878</v>
      </c>
      <c r="E32" s="256">
        <v>0.53165119886398304</v>
      </c>
      <c r="F32" s="256">
        <v>0.16924874484538999</v>
      </c>
      <c r="G32" s="256">
        <v>0.52772575616836503</v>
      </c>
      <c r="H32" s="256">
        <v>0.34300571680068997</v>
      </c>
    </row>
    <row r="33" spans="1:8" x14ac:dyDescent="0.2">
      <c r="A33" s="2" t="s">
        <v>52</v>
      </c>
      <c r="B33" s="259">
        <v>69</v>
      </c>
      <c r="C33" s="256">
        <v>0.19808323681354501</v>
      </c>
      <c r="D33" s="256">
        <v>0.114001557230949</v>
      </c>
      <c r="E33" s="256">
        <v>0.658338963985443</v>
      </c>
      <c r="F33" s="256">
        <v>0.24986638128757499</v>
      </c>
      <c r="G33" s="256">
        <v>0.37971106171607999</v>
      </c>
      <c r="H33" s="256">
        <v>0.35872697830200201</v>
      </c>
    </row>
    <row r="34" spans="1:8" x14ac:dyDescent="0.2">
      <c r="A34" s="2" t="s">
        <v>53</v>
      </c>
      <c r="B34" s="259">
        <v>74</v>
      </c>
      <c r="C34" s="256">
        <v>0.39513066411018399</v>
      </c>
      <c r="D34" s="256">
        <v>0.36857497692108199</v>
      </c>
      <c r="E34" s="256">
        <v>0.49373543262481701</v>
      </c>
      <c r="F34" s="256">
        <v>0.30341848731040999</v>
      </c>
      <c r="G34" s="256">
        <v>0.62468987703323398</v>
      </c>
      <c r="H34" s="256">
        <v>0.34821498394012501</v>
      </c>
    </row>
    <row r="35" spans="1:8" x14ac:dyDescent="0.2">
      <c r="A35" s="2" t="s">
        <v>54</v>
      </c>
      <c r="B35" s="259">
        <v>83</v>
      </c>
      <c r="C35" s="256">
        <v>0.274466902017593</v>
      </c>
      <c r="D35" s="256">
        <v>0.38915210962295499</v>
      </c>
      <c r="E35" s="256">
        <v>0.41078260540962203</v>
      </c>
      <c r="F35" s="256">
        <v>0.52884054183960005</v>
      </c>
      <c r="G35" s="256">
        <v>0.44338607788085899</v>
      </c>
      <c r="H35" s="256">
        <v>0.43183565139770502</v>
      </c>
    </row>
    <row r="36" spans="1:8" x14ac:dyDescent="0.2">
      <c r="A36" s="2" t="s">
        <v>55</v>
      </c>
      <c r="B36" s="259">
        <v>74</v>
      </c>
      <c r="C36" s="256">
        <v>0.24895553290844</v>
      </c>
      <c r="D36" s="256">
        <v>0.35913389921188399</v>
      </c>
      <c r="E36" s="256">
        <v>0.35207480192184398</v>
      </c>
      <c r="F36" s="256">
        <v>0.48348420858383201</v>
      </c>
      <c r="G36" s="256">
        <v>0.49655765295028698</v>
      </c>
      <c r="H36" s="256">
        <v>0.35363477468490601</v>
      </c>
    </row>
    <row r="37" spans="1:8" x14ac:dyDescent="0.2">
      <c r="A37" s="2" t="s">
        <v>56</v>
      </c>
      <c r="B37" s="259">
        <v>69</v>
      </c>
      <c r="C37" s="256">
        <v>0.25894626975059498</v>
      </c>
      <c r="D37" s="256">
        <v>0.25926589965820301</v>
      </c>
      <c r="E37" s="256">
        <v>0.422289669513702</v>
      </c>
      <c r="F37" s="256">
        <v>0.41278788447380099</v>
      </c>
      <c r="G37" s="256">
        <v>0.53941780328750599</v>
      </c>
      <c r="H37" s="256">
        <v>0.402725130319595</v>
      </c>
    </row>
    <row r="38" spans="1:8" x14ac:dyDescent="0.2">
      <c r="A38" s="2" t="s">
        <v>57</v>
      </c>
      <c r="B38" s="259">
        <v>75</v>
      </c>
      <c r="C38" s="256">
        <v>0.23211432993412001</v>
      </c>
      <c r="D38" s="256">
        <v>0.121860049664974</v>
      </c>
      <c r="E38" s="256">
        <v>0.63097143173217796</v>
      </c>
      <c r="F38" s="256">
        <v>0.168809354305267</v>
      </c>
      <c r="G38" s="256">
        <v>0.607077777385712</v>
      </c>
      <c r="H38" s="256">
        <v>0.45170259475708002</v>
      </c>
    </row>
    <row r="39" spans="1:8" x14ac:dyDescent="0.2">
      <c r="A39" s="2" t="s">
        <v>58</v>
      </c>
      <c r="B39" s="259">
        <v>75</v>
      </c>
      <c r="C39" s="256">
        <v>0.29039618372917197</v>
      </c>
      <c r="D39" s="256">
        <v>0.20180819928646099</v>
      </c>
      <c r="E39" s="256">
        <v>0.50225389003753695</v>
      </c>
      <c r="F39" s="256">
        <v>0.121819607913494</v>
      </c>
      <c r="G39" s="256">
        <v>0.64978271722793601</v>
      </c>
      <c r="H39" s="256">
        <v>0.30626255273818997</v>
      </c>
    </row>
    <row r="40" spans="1:8" x14ac:dyDescent="0.2">
      <c r="A40" s="2" t="s">
        <v>59</v>
      </c>
      <c r="B40" s="259">
        <v>66</v>
      </c>
      <c r="C40" s="256">
        <v>0.18821398913860299</v>
      </c>
      <c r="D40" s="256">
        <v>0.193080589175224</v>
      </c>
      <c r="E40" s="256">
        <v>0.56688696146011397</v>
      </c>
      <c r="F40" s="256">
        <v>0.28479626774787897</v>
      </c>
      <c r="G40" s="256">
        <v>0.616613328456879</v>
      </c>
      <c r="H40" s="256">
        <v>0.38015019893646201</v>
      </c>
    </row>
    <row r="41" spans="1:8" x14ac:dyDescent="0.2">
      <c r="A41" s="2" t="s">
        <v>60</v>
      </c>
      <c r="B41" s="259">
        <v>67</v>
      </c>
      <c r="C41" s="256">
        <v>0.16730476915836301</v>
      </c>
      <c r="D41" s="256">
        <v>0.14934626221656799</v>
      </c>
      <c r="E41" s="256">
        <v>0.48348516225814803</v>
      </c>
      <c r="F41" s="256">
        <v>0.116179451346397</v>
      </c>
      <c r="G41" s="256">
        <v>0.69025903940200795</v>
      </c>
      <c r="H41" s="256">
        <v>0.255934208631516</v>
      </c>
    </row>
    <row r="42" spans="1:8" x14ac:dyDescent="0.2">
      <c r="A42" s="2" t="s">
        <v>61</v>
      </c>
      <c r="B42" s="259">
        <v>55</v>
      </c>
      <c r="C42" s="256">
        <v>0.33320927619934099</v>
      </c>
      <c r="D42" s="256">
        <v>0.18772828578949</v>
      </c>
      <c r="E42" s="256">
        <v>0.52837264537811302</v>
      </c>
      <c r="F42" s="256">
        <v>0.309486955404282</v>
      </c>
      <c r="G42" s="256">
        <v>0.33725318312644997</v>
      </c>
      <c r="H42" s="256">
        <v>0.29450049996375999</v>
      </c>
    </row>
    <row r="43" spans="1:8" x14ac:dyDescent="0.2">
      <c r="A43" s="2" t="s">
        <v>62</v>
      </c>
      <c r="B43" s="259">
        <v>60</v>
      </c>
      <c r="C43" s="256">
        <v>0.18649247288703899</v>
      </c>
      <c r="D43" s="256">
        <v>9.9580749869346605E-2</v>
      </c>
      <c r="E43" s="256">
        <v>0.41295358538627602</v>
      </c>
      <c r="F43" s="256">
        <v>0.15118443965911901</v>
      </c>
      <c r="G43" s="256">
        <v>0.63033568859100297</v>
      </c>
      <c r="H43" s="256">
        <v>0.44003173708915699</v>
      </c>
    </row>
    <row r="44" spans="1:8" x14ac:dyDescent="0.2">
      <c r="A44" s="2" t="s">
        <v>63</v>
      </c>
      <c r="B44" s="259">
        <v>64</v>
      </c>
      <c r="C44" s="256">
        <v>0.35324054956436202</v>
      </c>
      <c r="D44" s="256">
        <v>6.2977820634841905E-2</v>
      </c>
      <c r="E44" s="256">
        <v>0.55148535966873202</v>
      </c>
      <c r="F44" s="256">
        <v>0.15709091722965199</v>
      </c>
      <c r="G44" s="256">
        <v>0.471209496259689</v>
      </c>
      <c r="H44" s="256">
        <v>0.35449406504630998</v>
      </c>
    </row>
    <row r="45" spans="1:8" x14ac:dyDescent="0.2">
      <c r="A45" s="2" t="s">
        <v>64</v>
      </c>
      <c r="B45" s="259">
        <v>58</v>
      </c>
      <c r="C45" s="256">
        <v>0.31102803349494901</v>
      </c>
      <c r="D45" s="256">
        <v>0.13346670567989299</v>
      </c>
      <c r="E45" s="256">
        <v>0.49545407295227101</v>
      </c>
      <c r="F45" s="256">
        <v>0.10674161463975899</v>
      </c>
      <c r="G45" s="256">
        <v>0.54563337564468395</v>
      </c>
      <c r="H45" s="256">
        <v>0.35959780216217002</v>
      </c>
    </row>
    <row r="46" spans="1:8" x14ac:dyDescent="0.2">
      <c r="A46" s="2" t="s">
        <v>65</v>
      </c>
      <c r="B46" s="259">
        <v>78</v>
      </c>
      <c r="C46" s="256">
        <v>0.21561516821384399</v>
      </c>
      <c r="D46" s="256">
        <v>0.187075406312943</v>
      </c>
      <c r="E46" s="256">
        <v>0.48672959208488498</v>
      </c>
      <c r="F46" s="256">
        <v>0.26105639338493303</v>
      </c>
      <c r="G46" s="256">
        <v>0.35083207488059998</v>
      </c>
      <c r="H46" s="256">
        <v>0.35336425900459301</v>
      </c>
    </row>
    <row r="47" spans="1:8" x14ac:dyDescent="0.2">
      <c r="A47" s="2" t="s">
        <v>66</v>
      </c>
      <c r="B47" s="259">
        <v>74</v>
      </c>
      <c r="C47" s="256">
        <v>0.27454945445060702</v>
      </c>
      <c r="D47" s="256">
        <v>0.27076613903045699</v>
      </c>
      <c r="E47" s="256">
        <v>0.33690762519836398</v>
      </c>
      <c r="F47" s="256">
        <v>0.48404589295387301</v>
      </c>
      <c r="G47" s="256">
        <v>0.45553129911422702</v>
      </c>
      <c r="H47" s="256">
        <v>0.41393190622329701</v>
      </c>
    </row>
    <row r="48" spans="1:8" x14ac:dyDescent="0.2">
      <c r="A48" s="2" t="s">
        <v>67</v>
      </c>
      <c r="B48" s="259">
        <v>74</v>
      </c>
      <c r="C48" s="256">
        <v>0.11005799472331999</v>
      </c>
      <c r="D48" s="256">
        <v>0.38099053502082803</v>
      </c>
      <c r="E48" s="256">
        <v>0.32825163006782498</v>
      </c>
      <c r="F48" s="256">
        <v>0.52821087837219205</v>
      </c>
      <c r="G48" s="256">
        <v>0.54869407415390004</v>
      </c>
      <c r="H48" s="256">
        <v>0.454342991113663</v>
      </c>
    </row>
    <row r="49" spans="1:8" x14ac:dyDescent="0.2">
      <c r="A49" s="2" t="s">
        <v>68</v>
      </c>
      <c r="B49" s="259">
        <v>70</v>
      </c>
      <c r="C49" s="256">
        <v>0.42616060376167297</v>
      </c>
      <c r="D49" s="256">
        <v>0.46510425209999101</v>
      </c>
      <c r="E49" s="256">
        <v>0.54006922245025601</v>
      </c>
      <c r="F49" s="256">
        <v>0.45132049918174699</v>
      </c>
      <c r="G49" s="256">
        <v>0.630174100399017</v>
      </c>
      <c r="H49" s="256">
        <v>0.50610750913619995</v>
      </c>
    </row>
    <row r="50" spans="1:8" x14ac:dyDescent="0.2">
      <c r="A50" s="2" t="s">
        <v>69</v>
      </c>
      <c r="B50" s="259">
        <v>42</v>
      </c>
      <c r="C50" s="256">
        <v>0.30946686863899198</v>
      </c>
      <c r="D50" s="256">
        <v>0.29364114999771102</v>
      </c>
      <c r="E50" s="256">
        <v>0.350384831428528</v>
      </c>
      <c r="F50" s="256">
        <v>6.1161339282989502E-2</v>
      </c>
      <c r="G50" s="256">
        <v>0.45951062440872198</v>
      </c>
      <c r="H50" s="256">
        <v>0.28560662269592302</v>
      </c>
    </row>
    <row r="51" spans="1:8" x14ac:dyDescent="0.2">
      <c r="A51" s="2" t="s">
        <v>70</v>
      </c>
      <c r="B51" s="259">
        <v>70</v>
      </c>
      <c r="C51" s="256">
        <v>0.40858721733093301</v>
      </c>
      <c r="D51" s="256">
        <v>0.28078004717826799</v>
      </c>
      <c r="E51" s="256">
        <v>0.43075692653656</v>
      </c>
      <c r="F51" s="256">
        <v>6.0328375548124299E-2</v>
      </c>
      <c r="G51" s="256">
        <v>0.41391715407371499</v>
      </c>
      <c r="H51" s="256">
        <v>0.29966935515403698</v>
      </c>
    </row>
    <row r="52" spans="1:8" x14ac:dyDescent="0.2">
      <c r="A52" s="2" t="s">
        <v>71</v>
      </c>
      <c r="B52" s="259">
        <v>64</v>
      </c>
      <c r="C52" s="256">
        <v>0.18550290167331701</v>
      </c>
      <c r="D52" s="256">
        <v>0.39632239937782299</v>
      </c>
      <c r="E52" s="256">
        <v>0.34507352113723799</v>
      </c>
      <c r="F52" s="256">
        <v>0.38704255223274198</v>
      </c>
      <c r="G52" s="256">
        <v>0.50754421949386597</v>
      </c>
      <c r="H52" s="256">
        <v>0.43357664346694902</v>
      </c>
    </row>
    <row r="53" spans="1:8" x14ac:dyDescent="0.2">
      <c r="A53" s="2" t="s">
        <v>72</v>
      </c>
      <c r="B53" s="259">
        <v>76</v>
      </c>
      <c r="C53" s="256">
        <v>0.34979736804962203</v>
      </c>
      <c r="D53" s="256">
        <v>0.260374665260315</v>
      </c>
      <c r="E53" s="256">
        <v>0.50535655021667503</v>
      </c>
      <c r="F53" s="256">
        <v>0.30401867628097501</v>
      </c>
      <c r="G53" s="256">
        <v>0.43890982866287198</v>
      </c>
      <c r="H53" s="256">
        <v>0.37546628713607799</v>
      </c>
    </row>
    <row r="54" spans="1:8" x14ac:dyDescent="0.2">
      <c r="A54" s="2" t="s">
        <v>73</v>
      </c>
      <c r="B54" s="259">
        <v>55</v>
      </c>
      <c r="C54" s="256">
        <v>0.43005603551864602</v>
      </c>
      <c r="D54" s="256">
        <v>0.24487181007862099</v>
      </c>
      <c r="E54" s="256">
        <v>0.36979740858077997</v>
      </c>
      <c r="F54" s="256">
        <v>0.24122644960880299</v>
      </c>
      <c r="G54" s="256">
        <v>0.34200009703636203</v>
      </c>
      <c r="H54" s="256">
        <v>0.39860740303993197</v>
      </c>
    </row>
    <row r="55" spans="1:8" x14ac:dyDescent="0.2">
      <c r="A55" s="2" t="s">
        <v>74</v>
      </c>
      <c r="B55" s="259">
        <v>73</v>
      </c>
      <c r="C55" s="256">
        <v>0.15033416450023701</v>
      </c>
      <c r="D55" s="256">
        <v>0.15782693028450001</v>
      </c>
      <c r="E55" s="256">
        <v>0.45337694883346602</v>
      </c>
      <c r="F55" s="256">
        <v>0.25611677765846302</v>
      </c>
      <c r="G55" s="256">
        <v>0.53156280517578103</v>
      </c>
      <c r="H55" s="256">
        <v>0.41973277926445002</v>
      </c>
    </row>
    <row r="56" spans="1:8" x14ac:dyDescent="0.2">
      <c r="A56" s="2" t="s">
        <v>75</v>
      </c>
      <c r="B56" s="259">
        <v>79</v>
      </c>
      <c r="C56" s="256">
        <v>0.40811893343925498</v>
      </c>
      <c r="D56" s="256">
        <v>0.22190128266811401</v>
      </c>
      <c r="E56" s="256">
        <v>0.535694599151611</v>
      </c>
      <c r="F56" s="256">
        <v>0.198378831148148</v>
      </c>
      <c r="G56" s="256">
        <v>0.53491252660751298</v>
      </c>
      <c r="H56" s="256">
        <v>0.407952129840851</v>
      </c>
    </row>
    <row r="57" spans="1:8" x14ac:dyDescent="0.2">
      <c r="A57" s="2" t="s">
        <v>76</v>
      </c>
      <c r="B57" s="259">
        <v>64</v>
      </c>
      <c r="C57" s="256">
        <v>0.22614686191082001</v>
      </c>
      <c r="D57" s="256">
        <v>3.726976364851E-2</v>
      </c>
      <c r="E57" s="256">
        <v>0.46040573716163602</v>
      </c>
      <c r="F57" s="256">
        <v>0.188868477940559</v>
      </c>
      <c r="G57" s="256">
        <v>0.54202133417129505</v>
      </c>
      <c r="H57" s="256">
        <v>0.26298052072525002</v>
      </c>
    </row>
    <row r="58" spans="1:8" x14ac:dyDescent="0.2">
      <c r="A58" s="2" t="s">
        <v>77</v>
      </c>
      <c r="B58" s="259">
        <v>67</v>
      </c>
      <c r="C58" s="256">
        <v>0.28055036067962602</v>
      </c>
      <c r="D58" s="256">
        <v>0.26581189036369302</v>
      </c>
      <c r="E58" s="256">
        <v>0.52279186248779297</v>
      </c>
      <c r="F58" s="256">
        <v>0.23924857378006001</v>
      </c>
      <c r="G58" s="256">
        <v>0.58542138338089</v>
      </c>
      <c r="H58" s="256">
        <v>0.23548920452594799</v>
      </c>
    </row>
    <row r="59" spans="1:8" x14ac:dyDescent="0.2">
      <c r="A59" s="2" t="s">
        <v>78</v>
      </c>
      <c r="B59" s="259">
        <v>68</v>
      </c>
      <c r="C59" s="256">
        <v>0.28747600317001298</v>
      </c>
      <c r="D59" s="256">
        <v>0.17384840548038499</v>
      </c>
      <c r="E59" s="256">
        <v>0.42140331864357</v>
      </c>
      <c r="F59" s="256">
        <v>0.18535228073596999</v>
      </c>
      <c r="G59" s="256">
        <v>0.56325024366378795</v>
      </c>
      <c r="H59" s="256">
        <v>0.38083842396736101</v>
      </c>
    </row>
    <row r="60" spans="1:8" x14ac:dyDescent="0.2">
      <c r="A60" s="2" t="s">
        <v>79</v>
      </c>
      <c r="B60" s="259">
        <v>64</v>
      </c>
      <c r="C60" s="256">
        <v>9.2849537730216994E-2</v>
      </c>
      <c r="D60" s="256">
        <v>6.2802121043205303E-2</v>
      </c>
      <c r="E60" s="256">
        <v>0.48842993378639199</v>
      </c>
      <c r="F60" s="256">
        <v>0.17946381866931899</v>
      </c>
      <c r="G60" s="256">
        <v>0.540424823760986</v>
      </c>
      <c r="H60" s="256">
        <v>0.40323278307914701</v>
      </c>
    </row>
    <row r="61" spans="1:8" x14ac:dyDescent="0.2">
      <c r="A61" s="2" t="s">
        <v>80</v>
      </c>
      <c r="B61" s="259">
        <v>73</v>
      </c>
      <c r="C61" s="256">
        <v>0.107941120862961</v>
      </c>
      <c r="D61" s="256">
        <v>0.29150503873825101</v>
      </c>
      <c r="E61" s="256">
        <v>0.38387352228164701</v>
      </c>
      <c r="F61" s="256">
        <v>0.44770050048828097</v>
      </c>
      <c r="G61" s="256">
        <v>0.57250016927719105</v>
      </c>
      <c r="H61" s="256">
        <v>0.50572115182876598</v>
      </c>
    </row>
    <row r="62" spans="1:8" x14ac:dyDescent="0.2">
      <c r="A62" s="2" t="s">
        <v>81</v>
      </c>
      <c r="B62" s="259">
        <v>83</v>
      </c>
      <c r="C62" s="256">
        <v>0.283487498760223</v>
      </c>
      <c r="D62" s="256">
        <v>0.25460180640220598</v>
      </c>
      <c r="E62" s="256">
        <v>0.50905317068099998</v>
      </c>
      <c r="F62" s="256">
        <v>0.26447707414627097</v>
      </c>
      <c r="G62" s="256">
        <v>0.55929070711135898</v>
      </c>
      <c r="H62" s="256">
        <v>0.30740329623222401</v>
      </c>
    </row>
    <row r="63" spans="1:8" x14ac:dyDescent="0.2">
      <c r="A63" s="2" t="s">
        <v>82</v>
      </c>
      <c r="B63" s="259">
        <v>66</v>
      </c>
      <c r="C63" s="256">
        <v>0.100238189101219</v>
      </c>
      <c r="D63" s="256">
        <v>0.14937612414359999</v>
      </c>
      <c r="E63" s="256">
        <v>0.42023769021034202</v>
      </c>
      <c r="F63" s="256">
        <v>0.21183466911315901</v>
      </c>
      <c r="G63" s="256">
        <v>0.48950126767158503</v>
      </c>
      <c r="H63" s="256">
        <v>0.25562441349029502</v>
      </c>
    </row>
    <row r="64" spans="1:8" x14ac:dyDescent="0.2">
      <c r="A64" s="2" t="s">
        <v>83</v>
      </c>
      <c r="B64" s="259">
        <v>77</v>
      </c>
      <c r="C64" s="256">
        <v>0.21042466163635301</v>
      </c>
      <c r="D64" s="256">
        <v>0.35181844234466603</v>
      </c>
      <c r="E64" s="256">
        <v>0.32479751110076899</v>
      </c>
      <c r="F64" s="256">
        <v>0.46775871515273998</v>
      </c>
      <c r="G64" s="256">
        <v>0.54379022121429399</v>
      </c>
      <c r="H64" s="256">
        <v>0.523348748683929</v>
      </c>
    </row>
    <row r="65" spans="1:8" x14ac:dyDescent="0.2">
      <c r="A65" s="2" t="s">
        <v>84</v>
      </c>
      <c r="B65" s="259">
        <v>58</v>
      </c>
      <c r="C65" s="256">
        <v>0.26492276787757901</v>
      </c>
      <c r="D65" s="256">
        <v>0.29349979758262601</v>
      </c>
      <c r="E65" s="256">
        <v>0.54549014568328902</v>
      </c>
      <c r="F65" s="256">
        <v>0.24577447772026101</v>
      </c>
      <c r="G65" s="256">
        <v>0.78922486305236805</v>
      </c>
      <c r="H65" s="256">
        <v>0.56730014085769698</v>
      </c>
    </row>
    <row r="66" spans="1:8" x14ac:dyDescent="0.2">
      <c r="A66" s="2" t="s">
        <v>85</v>
      </c>
      <c r="B66" s="259">
        <v>78</v>
      </c>
      <c r="C66" s="256">
        <v>0.12842781841754899</v>
      </c>
      <c r="D66" s="256">
        <v>7.7491372823715196E-2</v>
      </c>
      <c r="E66" s="256">
        <v>0.62419986724853505</v>
      </c>
      <c r="F66" s="256">
        <v>0.123921155929565</v>
      </c>
      <c r="G66" s="256">
        <v>0.54232662916183505</v>
      </c>
      <c r="H66" s="256">
        <v>0.40768548846244801</v>
      </c>
    </row>
    <row r="67" spans="1:8" x14ac:dyDescent="0.2">
      <c r="A67" s="2" t="s">
        <v>86</v>
      </c>
      <c r="B67" s="259">
        <v>72</v>
      </c>
      <c r="C67" s="256">
        <v>0.108927220106125</v>
      </c>
      <c r="D67" s="256">
        <v>4.5205496251583099E-2</v>
      </c>
      <c r="E67" s="256">
        <v>0.45152652263641402</v>
      </c>
      <c r="F67" s="256">
        <v>0.18745601177215601</v>
      </c>
      <c r="G67" s="256">
        <v>0.66295760869979903</v>
      </c>
      <c r="H67" s="256">
        <v>0.30993700027465798</v>
      </c>
    </row>
    <row r="68" spans="1:8" x14ac:dyDescent="0.2">
      <c r="A68" s="2" t="s">
        <v>87</v>
      </c>
      <c r="B68" s="259">
        <v>62</v>
      </c>
      <c r="C68" s="256">
        <v>0.38511636853218101</v>
      </c>
      <c r="D68" s="256">
        <v>0.20114372670650499</v>
      </c>
      <c r="E68" s="256">
        <v>0.62462800741195701</v>
      </c>
      <c r="F68" s="256">
        <v>0.18167908489704099</v>
      </c>
      <c r="G68" s="256">
        <v>0.60705935955047596</v>
      </c>
      <c r="H68" s="256">
        <v>0.29502850770950301</v>
      </c>
    </row>
    <row r="69" spans="1:8" x14ac:dyDescent="0.2">
      <c r="A69" s="2" t="s">
        <v>88</v>
      </c>
      <c r="B69" s="259">
        <v>80</v>
      </c>
      <c r="C69" s="256">
        <v>0.229587852954865</v>
      </c>
      <c r="D69" s="256">
        <v>0.13634231686592099</v>
      </c>
      <c r="E69" s="256">
        <v>0.50045919418335005</v>
      </c>
      <c r="F69" s="256">
        <v>0.27651065587997398</v>
      </c>
      <c r="G69" s="256">
        <v>0.67568010091781605</v>
      </c>
      <c r="H69" s="256">
        <v>0.412373006343842</v>
      </c>
    </row>
    <row r="70" spans="1:8" x14ac:dyDescent="0.2">
      <c r="A70" s="2" t="s">
        <v>89</v>
      </c>
      <c r="B70" s="259">
        <v>74</v>
      </c>
      <c r="C70" s="256">
        <v>0.29318296909332298</v>
      </c>
      <c r="D70" s="256">
        <v>0.20052114129066501</v>
      </c>
      <c r="E70" s="256">
        <v>0.43828910589218101</v>
      </c>
      <c r="F70" s="256">
        <v>0.40657752752304099</v>
      </c>
      <c r="G70" s="256">
        <v>0.58457714319229104</v>
      </c>
      <c r="H70" s="256">
        <v>0.37923848628997803</v>
      </c>
    </row>
    <row r="71" spans="1:8" x14ac:dyDescent="0.2">
      <c r="A71" s="3" t="s">
        <v>90</v>
      </c>
      <c r="B71" s="260">
        <v>71</v>
      </c>
      <c r="C71" s="257">
        <v>0.31687599420547502</v>
      </c>
      <c r="D71" s="257">
        <v>0.34252876043319702</v>
      </c>
      <c r="E71" s="257">
        <v>0.58104681968688998</v>
      </c>
      <c r="F71" s="257">
        <v>0.31562766432762102</v>
      </c>
      <c r="G71" s="257">
        <v>0.58613610267639205</v>
      </c>
      <c r="H71" s="257">
        <v>0.48061248660087602</v>
      </c>
    </row>
    <row r="73" spans="1:8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7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209</v>
      </c>
    </row>
    <row r="5" spans="1:9" ht="38.25" x14ac:dyDescent="0.2">
      <c r="A5" s="4" t="s">
        <v>3</v>
      </c>
      <c r="B5" s="4" t="s">
        <v>4</v>
      </c>
      <c r="C5" s="4" t="s">
        <v>210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  <c r="I5" s="4" t="s">
        <v>12</v>
      </c>
    </row>
    <row r="6" spans="1:9" x14ac:dyDescent="0.2">
      <c r="A6" s="98" t="s">
        <v>216</v>
      </c>
      <c r="B6" s="280">
        <v>4267</v>
      </c>
      <c r="C6" s="279">
        <v>0.11299142986536</v>
      </c>
      <c r="D6" s="279">
        <v>0.25373584032058699</v>
      </c>
      <c r="E6" s="279">
        <v>0.16340304911136599</v>
      </c>
      <c r="F6" s="279">
        <v>4.7338567674159997E-2</v>
      </c>
      <c r="G6" s="279">
        <v>1.86795685440302E-2</v>
      </c>
      <c r="H6" s="279">
        <v>0.403851538896561</v>
      </c>
      <c r="I6" s="281">
        <v>2.3373780250549299</v>
      </c>
    </row>
    <row r="7" spans="1:9" x14ac:dyDescent="0.2">
      <c r="A7" s="98" t="s">
        <v>217</v>
      </c>
      <c r="B7" s="280">
        <v>4732</v>
      </c>
      <c r="C7" s="279">
        <v>0.25787118077278098</v>
      </c>
      <c r="D7" s="279">
        <v>5.64819648861885E-2</v>
      </c>
      <c r="E7" s="279">
        <v>3.02796307951212E-2</v>
      </c>
      <c r="F7" s="279">
        <v>1.4780854806304001E-2</v>
      </c>
      <c r="G7" s="279">
        <v>1.36679206043482E-2</v>
      </c>
      <c r="H7" s="279">
        <v>0.62691843509674094</v>
      </c>
      <c r="I7" s="281">
        <v>1.5791106224060101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216</v>
      </c>
    </row>
    <row r="4" spans="1:10" x14ac:dyDescent="0.2">
      <c r="A4" t="s">
        <v>218</v>
      </c>
    </row>
    <row r="5" spans="1:10" ht="38.25" x14ac:dyDescent="0.2">
      <c r="A5" s="4" t="s">
        <v>24</v>
      </c>
      <c r="B5" s="4" t="s">
        <v>4</v>
      </c>
      <c r="C5" s="4" t="s">
        <v>210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  <c r="I5" s="4" t="s">
        <v>25</v>
      </c>
      <c r="J5" s="4" t="s">
        <v>98</v>
      </c>
    </row>
    <row r="6" spans="1:10" x14ac:dyDescent="0.2">
      <c r="A6" s="5" t="s">
        <v>26</v>
      </c>
      <c r="B6" s="264" t="s">
        <v>1</v>
      </c>
      <c r="C6" s="261" t="s">
        <v>1</v>
      </c>
      <c r="D6" s="261" t="s">
        <v>1</v>
      </c>
      <c r="E6" s="261" t="s">
        <v>1</v>
      </c>
      <c r="F6" s="261" t="s">
        <v>1</v>
      </c>
      <c r="G6" s="261" t="s">
        <v>1</v>
      </c>
      <c r="H6" s="261" t="s">
        <v>1</v>
      </c>
      <c r="I6" s="267" t="s">
        <v>1</v>
      </c>
      <c r="J6" s="261" t="s">
        <v>1</v>
      </c>
    </row>
    <row r="7" spans="1:10" x14ac:dyDescent="0.2">
      <c r="A7" s="2" t="s">
        <v>26</v>
      </c>
      <c r="B7" s="265">
        <v>4267</v>
      </c>
      <c r="C7" s="262">
        <v>0.11299142986536</v>
      </c>
      <c r="D7" s="262">
        <v>0.25373584032058699</v>
      </c>
      <c r="E7" s="262">
        <v>0.16340304911136599</v>
      </c>
      <c r="F7" s="262">
        <v>4.7338567674159997E-2</v>
      </c>
      <c r="G7" s="262">
        <v>1.86795685440302E-2</v>
      </c>
      <c r="H7" s="262">
        <v>0.403851538896561</v>
      </c>
      <c r="I7" s="268">
        <v>2.3373780250549299</v>
      </c>
      <c r="J7" s="262">
        <v>0.61516098346481396</v>
      </c>
    </row>
    <row r="8" spans="1:10" x14ac:dyDescent="0.2">
      <c r="A8" s="5" t="s">
        <v>27</v>
      </c>
      <c r="B8" s="264" t="s">
        <v>1</v>
      </c>
      <c r="C8" s="261" t="s">
        <v>1</v>
      </c>
      <c r="D8" s="261" t="s">
        <v>1</v>
      </c>
      <c r="E8" s="261" t="s">
        <v>1</v>
      </c>
      <c r="F8" s="261" t="s">
        <v>1</v>
      </c>
      <c r="G8" s="261" t="s">
        <v>1</v>
      </c>
      <c r="H8" s="261" t="s">
        <v>1</v>
      </c>
      <c r="I8" s="267" t="s">
        <v>1</v>
      </c>
      <c r="J8" s="261" t="s">
        <v>1</v>
      </c>
    </row>
    <row r="9" spans="1:10" x14ac:dyDescent="0.2">
      <c r="A9" s="2" t="s">
        <v>28</v>
      </c>
      <c r="B9" s="265">
        <v>77</v>
      </c>
      <c r="C9" s="262">
        <v>8.2192540168762193E-2</v>
      </c>
      <c r="D9" s="262">
        <v>5.7567831128835699E-2</v>
      </c>
      <c r="E9" s="262">
        <v>7.2399407625198406E-2</v>
      </c>
      <c r="F9" s="262">
        <v>4.6353682875633198E-2</v>
      </c>
      <c r="G9" s="262">
        <v>0.12045617401599901</v>
      </c>
      <c r="H9" s="262">
        <v>0.62103039026260398</v>
      </c>
      <c r="I9" s="268">
        <v>3.1723439693450901</v>
      </c>
      <c r="J9" s="262">
        <v>0.36879042036506299</v>
      </c>
    </row>
    <row r="10" spans="1:10" x14ac:dyDescent="0.2">
      <c r="A10" s="2" t="s">
        <v>29</v>
      </c>
      <c r="B10" s="265">
        <v>70</v>
      </c>
      <c r="C10" s="262">
        <v>2.6636114344000799E-2</v>
      </c>
      <c r="D10" s="262">
        <v>0.164452239871025</v>
      </c>
      <c r="E10" s="262">
        <v>7.6720371842384297E-2</v>
      </c>
      <c r="F10" s="262">
        <v>5.8902554214000702E-2</v>
      </c>
      <c r="G10" s="262">
        <v>0</v>
      </c>
      <c r="H10" s="262">
        <v>0.67328870296478305</v>
      </c>
      <c r="I10" s="268" t="s">
        <v>1</v>
      </c>
      <c r="J10" s="262">
        <v>0.58488447064417803</v>
      </c>
    </row>
    <row r="11" spans="1:10" x14ac:dyDescent="0.2">
      <c r="A11" s="2" t="s">
        <v>30</v>
      </c>
      <c r="B11" s="265">
        <v>100</v>
      </c>
      <c r="C11" s="262">
        <v>6.7579165101051303E-2</v>
      </c>
      <c r="D11" s="262">
        <v>0.28900492191314697</v>
      </c>
      <c r="E11" s="262">
        <v>7.9555332660674993E-2</v>
      </c>
      <c r="F11" s="262">
        <v>0</v>
      </c>
      <c r="G11" s="262">
        <v>1.20121072977781E-2</v>
      </c>
      <c r="H11" s="262">
        <v>0.55184847116470304</v>
      </c>
      <c r="I11" s="268">
        <v>2.10713458061218</v>
      </c>
      <c r="J11" s="262">
        <v>0.79567750091803002</v>
      </c>
    </row>
    <row r="12" spans="1:10" x14ac:dyDescent="0.2">
      <c r="A12" s="2" t="s">
        <v>31</v>
      </c>
      <c r="B12" s="265">
        <v>81</v>
      </c>
      <c r="C12" s="262">
        <v>4.9123723059892703E-2</v>
      </c>
      <c r="D12" s="262">
        <v>0.12141925096511801</v>
      </c>
      <c r="E12" s="262">
        <v>0.18212422728538499</v>
      </c>
      <c r="F12" s="262">
        <v>7.2030112147331196E-2</v>
      </c>
      <c r="G12" s="262">
        <v>4.3466878123581401E-3</v>
      </c>
      <c r="H12" s="262">
        <v>0.57095599174499501</v>
      </c>
      <c r="I12" s="268">
        <v>2.6761562824249299</v>
      </c>
      <c r="J12" s="262">
        <v>0.39749530006283301</v>
      </c>
    </row>
    <row r="13" spans="1:10" x14ac:dyDescent="0.2">
      <c r="A13" s="2" t="s">
        <v>32</v>
      </c>
      <c r="B13" s="265">
        <v>86</v>
      </c>
      <c r="C13" s="262">
        <v>3.9312276989221601E-2</v>
      </c>
      <c r="D13" s="262">
        <v>9.2914775013923603E-2</v>
      </c>
      <c r="E13" s="262">
        <v>9.2946529388427707E-2</v>
      </c>
      <c r="F13" s="262">
        <v>8.6772866547107697E-2</v>
      </c>
      <c r="G13" s="262">
        <v>0</v>
      </c>
      <c r="H13" s="262">
        <v>0.68805354833602905</v>
      </c>
      <c r="I13" s="268">
        <v>2.7282660007476802</v>
      </c>
      <c r="J13" s="262">
        <v>0.42387740869271601</v>
      </c>
    </row>
    <row r="14" spans="1:10" x14ac:dyDescent="0.2">
      <c r="A14" s="2" t="s">
        <v>33</v>
      </c>
      <c r="B14" s="265">
        <v>73</v>
      </c>
      <c r="C14" s="262">
        <v>7.1074731647968306E-2</v>
      </c>
      <c r="D14" s="262">
        <v>0.27994516491889998</v>
      </c>
      <c r="E14" s="262">
        <v>0.156811118125916</v>
      </c>
      <c r="F14" s="262">
        <v>7.9014167189598097E-2</v>
      </c>
      <c r="G14" s="262">
        <v>1.6027051955461499E-2</v>
      </c>
      <c r="H14" s="262">
        <v>0.39712777733802801</v>
      </c>
      <c r="I14" s="268">
        <v>2.4840924739837602</v>
      </c>
      <c r="J14" s="262">
        <v>0.58224591690398397</v>
      </c>
    </row>
    <row r="15" spans="1:10" x14ac:dyDescent="0.2">
      <c r="A15" s="2" t="s">
        <v>34</v>
      </c>
      <c r="B15" s="265">
        <v>79</v>
      </c>
      <c r="C15" s="262">
        <v>7.2229117155075101E-2</v>
      </c>
      <c r="D15" s="262">
        <v>0.244149520993233</v>
      </c>
      <c r="E15" s="262">
        <v>0.118003472685814</v>
      </c>
      <c r="F15" s="262">
        <v>1.54464244842529E-2</v>
      </c>
      <c r="G15" s="262">
        <v>2.9785716906189901E-2</v>
      </c>
      <c r="H15" s="262">
        <v>0.5203857421875</v>
      </c>
      <c r="I15" s="268">
        <v>2.3461623191833501</v>
      </c>
      <c r="J15" s="262">
        <v>0.65965228656335495</v>
      </c>
    </row>
    <row r="16" spans="1:10" x14ac:dyDescent="0.2">
      <c r="A16" s="2" t="s">
        <v>35</v>
      </c>
      <c r="B16" s="265">
        <v>79</v>
      </c>
      <c r="C16" s="262">
        <v>8.2245513796806294E-2</v>
      </c>
      <c r="D16" s="262">
        <v>0.25740626454353299</v>
      </c>
      <c r="E16" s="262">
        <v>0.20108212530612901</v>
      </c>
      <c r="F16" s="262">
        <v>3.2430719584226601E-2</v>
      </c>
      <c r="G16" s="262">
        <v>0</v>
      </c>
      <c r="H16" s="262">
        <v>0.42683535814285301</v>
      </c>
      <c r="I16" s="268">
        <v>2.3204979896545401</v>
      </c>
      <c r="J16" s="262">
        <v>0.59259026913744395</v>
      </c>
    </row>
    <row r="17" spans="1:10" x14ac:dyDescent="0.2">
      <c r="A17" s="2" t="s">
        <v>36</v>
      </c>
      <c r="B17" s="265">
        <v>58</v>
      </c>
      <c r="C17" s="262">
        <v>0.17832925915718101</v>
      </c>
      <c r="D17" s="262">
        <v>0.35671800374984702</v>
      </c>
      <c r="E17" s="262">
        <v>0.10263915359973901</v>
      </c>
      <c r="F17" s="262">
        <v>5.3800307214260101E-2</v>
      </c>
      <c r="G17" s="262">
        <v>5.0510778091847897E-3</v>
      </c>
      <c r="H17" s="262">
        <v>0.30346220731735202</v>
      </c>
      <c r="I17" s="268">
        <v>2.0675680637359601</v>
      </c>
      <c r="J17" s="262">
        <v>0.76815251337628998</v>
      </c>
    </row>
    <row r="18" spans="1:10" x14ac:dyDescent="0.2">
      <c r="A18" s="2" t="s">
        <v>37</v>
      </c>
      <c r="B18" s="265">
        <v>60</v>
      </c>
      <c r="C18" s="262">
        <v>0.24089506268501301</v>
      </c>
      <c r="D18" s="262">
        <v>0.26328817009925798</v>
      </c>
      <c r="E18" s="262">
        <v>8.1196047365665394E-2</v>
      </c>
      <c r="F18" s="262">
        <v>2.29020100086927E-2</v>
      </c>
      <c r="G18" s="262">
        <v>0</v>
      </c>
      <c r="H18" s="262">
        <v>0.39171871542930597</v>
      </c>
      <c r="I18" s="268">
        <v>1.8127592802047701</v>
      </c>
      <c r="J18" s="262">
        <v>0.82886526503682001</v>
      </c>
    </row>
    <row r="19" spans="1:10" x14ac:dyDescent="0.2">
      <c r="A19" s="2" t="s">
        <v>38</v>
      </c>
      <c r="B19" s="265">
        <v>61</v>
      </c>
      <c r="C19" s="262">
        <v>0.134440287947655</v>
      </c>
      <c r="D19" s="262">
        <v>0.36956864595413202</v>
      </c>
      <c r="E19" s="262">
        <v>0.16338708996772799</v>
      </c>
      <c r="F19" s="262">
        <v>2.4304267019033401E-2</v>
      </c>
      <c r="G19" s="262">
        <v>0</v>
      </c>
      <c r="H19" s="262">
        <v>0.308299690485001</v>
      </c>
      <c r="I19" s="268">
        <v>2.1121227741241499</v>
      </c>
      <c r="J19" s="262">
        <v>0.72865219306810503</v>
      </c>
    </row>
    <row r="20" spans="1:10" x14ac:dyDescent="0.2">
      <c r="A20" s="2" t="s">
        <v>39</v>
      </c>
      <c r="B20" s="265">
        <v>71</v>
      </c>
      <c r="C20" s="262">
        <v>0.238932430744171</v>
      </c>
      <c r="D20" s="262">
        <v>0.29078853130340598</v>
      </c>
      <c r="E20" s="262">
        <v>0.10734371840953801</v>
      </c>
      <c r="F20" s="262">
        <v>7.62083707377315E-3</v>
      </c>
      <c r="G20" s="262">
        <v>0</v>
      </c>
      <c r="H20" s="262">
        <v>0.35531449317932101</v>
      </c>
      <c r="I20" s="268">
        <v>1.81952905654907</v>
      </c>
      <c r="J20" s="262">
        <v>0.82167343246111701</v>
      </c>
    </row>
    <row r="21" spans="1:10" x14ac:dyDescent="0.2">
      <c r="A21" s="2" t="s">
        <v>40</v>
      </c>
      <c r="B21" s="265">
        <v>38</v>
      </c>
      <c r="C21" s="262">
        <v>0.29594802856445301</v>
      </c>
      <c r="D21" s="262">
        <v>0.13602618873119399</v>
      </c>
      <c r="E21" s="262">
        <v>0</v>
      </c>
      <c r="F21" s="262">
        <v>1.26471687108278E-2</v>
      </c>
      <c r="G21" s="262">
        <v>3.8353130221366903E-2</v>
      </c>
      <c r="H21" s="262">
        <v>0.51702547073364302</v>
      </c>
      <c r="I21" s="268" t="s">
        <v>1</v>
      </c>
      <c r="J21" s="262">
        <v>0.89440374757136099</v>
      </c>
    </row>
    <row r="22" spans="1:10" x14ac:dyDescent="0.2">
      <c r="A22" s="2" t="s">
        <v>41</v>
      </c>
      <c r="B22" s="265">
        <v>86</v>
      </c>
      <c r="C22" s="262">
        <v>8.9352890849113506E-2</v>
      </c>
      <c r="D22" s="262">
        <v>0.23408690094947801</v>
      </c>
      <c r="E22" s="262">
        <v>0.19939118623733501</v>
      </c>
      <c r="F22" s="262">
        <v>1.52955437079072E-2</v>
      </c>
      <c r="G22" s="262">
        <v>5.8590974658727603E-3</v>
      </c>
      <c r="H22" s="262">
        <v>0.456014394760132</v>
      </c>
      <c r="I22" s="268">
        <v>2.2908287048339799</v>
      </c>
      <c r="J22" s="262">
        <v>0.59457415853838103</v>
      </c>
    </row>
    <row r="23" spans="1:10" x14ac:dyDescent="0.2">
      <c r="A23" s="2" t="s">
        <v>42</v>
      </c>
      <c r="B23" s="265">
        <v>82</v>
      </c>
      <c r="C23" s="262">
        <v>7.9956777393817902E-2</v>
      </c>
      <c r="D23" s="262">
        <v>0.34149760007858299</v>
      </c>
      <c r="E23" s="262">
        <v>9.3126401305198697E-2</v>
      </c>
      <c r="F23" s="262">
        <v>4.5372821390628801E-2</v>
      </c>
      <c r="G23" s="262">
        <v>1.4551849104464099E-2</v>
      </c>
      <c r="H23" s="262">
        <v>0.42549452185630798</v>
      </c>
      <c r="I23" s="268">
        <v>2.2568657398223899</v>
      </c>
      <c r="J23" s="262">
        <v>0.73359509123185895</v>
      </c>
    </row>
    <row r="24" spans="1:10" x14ac:dyDescent="0.2">
      <c r="A24" s="2" t="s">
        <v>43</v>
      </c>
      <c r="B24" s="265">
        <v>81</v>
      </c>
      <c r="C24" s="262">
        <v>8.7267704308033003E-2</v>
      </c>
      <c r="D24" s="262">
        <v>8.9848332107067094E-2</v>
      </c>
      <c r="E24" s="262">
        <v>0.20532658696174599</v>
      </c>
      <c r="F24" s="262">
        <v>7.9629808664321899E-2</v>
      </c>
      <c r="G24" s="262">
        <v>9.2535004019737202E-2</v>
      </c>
      <c r="H24" s="262">
        <v>0.44539254903793302</v>
      </c>
      <c r="I24" s="268">
        <v>3.0005698204040501</v>
      </c>
      <c r="J24" s="262">
        <v>0.31935387969744</v>
      </c>
    </row>
    <row r="25" spans="1:10" x14ac:dyDescent="0.2">
      <c r="A25" s="2" t="s">
        <v>44</v>
      </c>
      <c r="B25" s="265">
        <v>85</v>
      </c>
      <c r="C25" s="262">
        <v>0.12893733382225001</v>
      </c>
      <c r="D25" s="262">
        <v>0.34933653473854098</v>
      </c>
      <c r="E25" s="262">
        <v>0.25063875317573497</v>
      </c>
      <c r="F25" s="262">
        <v>3.2945457845926299E-2</v>
      </c>
      <c r="G25" s="262">
        <v>0</v>
      </c>
      <c r="H25" s="262">
        <v>0.238141924142838</v>
      </c>
      <c r="I25" s="268">
        <v>2.2462301254272501</v>
      </c>
      <c r="J25" s="262">
        <v>0.62777291647667</v>
      </c>
    </row>
    <row r="26" spans="1:10" x14ac:dyDescent="0.2">
      <c r="A26" s="2" t="s">
        <v>45</v>
      </c>
      <c r="B26" s="265">
        <v>63</v>
      </c>
      <c r="C26" s="262">
        <v>0.18596699833869901</v>
      </c>
      <c r="D26" s="262">
        <v>0.420458644628525</v>
      </c>
      <c r="E26" s="262">
        <v>5.9833288192749003E-2</v>
      </c>
      <c r="F26" s="262">
        <v>0</v>
      </c>
      <c r="G26" s="262">
        <v>0</v>
      </c>
      <c r="H26" s="262">
        <v>0.33374106884002702</v>
      </c>
      <c r="I26" s="268">
        <v>1.8106836080551101</v>
      </c>
      <c r="J26" s="262">
        <v>0.91019514276742597</v>
      </c>
    </row>
    <row r="27" spans="1:10" x14ac:dyDescent="0.2">
      <c r="A27" s="2" t="s">
        <v>46</v>
      </c>
      <c r="B27" s="265">
        <v>47</v>
      </c>
      <c r="C27" s="262">
        <v>0.25054886937141402</v>
      </c>
      <c r="D27" s="262">
        <v>0.22644090652465801</v>
      </c>
      <c r="E27" s="262">
        <v>3.8805987685918801E-2</v>
      </c>
      <c r="F27" s="262">
        <v>0</v>
      </c>
      <c r="G27" s="262">
        <v>0</v>
      </c>
      <c r="H27" s="262">
        <v>0.48420423269271901</v>
      </c>
      <c r="I27" s="268" t="s">
        <v>1</v>
      </c>
      <c r="J27" s="262">
        <v>0.92476481889570605</v>
      </c>
    </row>
    <row r="28" spans="1:10" x14ac:dyDescent="0.2">
      <c r="A28" s="2" t="s">
        <v>47</v>
      </c>
      <c r="B28" s="265">
        <v>59</v>
      </c>
      <c r="C28" s="262">
        <v>0.30045512318611101</v>
      </c>
      <c r="D28" s="262">
        <v>0.30973759293556202</v>
      </c>
      <c r="E28" s="262">
        <v>1.8390517681837099E-2</v>
      </c>
      <c r="F28" s="262">
        <v>0</v>
      </c>
      <c r="G28" s="262">
        <v>0</v>
      </c>
      <c r="H28" s="262">
        <v>0.37141674757003801</v>
      </c>
      <c r="I28" s="268">
        <v>1.55126929283142</v>
      </c>
      <c r="J28" s="262">
        <v>0.97074290771238503</v>
      </c>
    </row>
    <row r="29" spans="1:10" x14ac:dyDescent="0.2">
      <c r="A29" s="2" t="s">
        <v>48</v>
      </c>
      <c r="B29" s="265">
        <v>57</v>
      </c>
      <c r="C29" s="262">
        <v>0.31953355669975297</v>
      </c>
      <c r="D29" s="262">
        <v>0.27374505996704102</v>
      </c>
      <c r="E29" s="262">
        <v>6.8440318107604994E-2</v>
      </c>
      <c r="F29" s="262">
        <v>0</v>
      </c>
      <c r="G29" s="262">
        <v>0</v>
      </c>
      <c r="H29" s="262">
        <v>0.33828106522560097</v>
      </c>
      <c r="I29" s="268">
        <v>1.62054395675659</v>
      </c>
      <c r="J29" s="262">
        <v>0.89657192123278395</v>
      </c>
    </row>
    <row r="30" spans="1:10" x14ac:dyDescent="0.2">
      <c r="A30" s="2" t="s">
        <v>49</v>
      </c>
      <c r="B30" s="265">
        <v>40</v>
      </c>
      <c r="C30" s="262">
        <v>0.23946984112262701</v>
      </c>
      <c r="D30" s="262">
        <v>7.4813947081565899E-2</v>
      </c>
      <c r="E30" s="262">
        <v>0</v>
      </c>
      <c r="F30" s="262">
        <v>0</v>
      </c>
      <c r="G30" s="262">
        <v>0</v>
      </c>
      <c r="H30" s="262">
        <v>0.685716211795807</v>
      </c>
      <c r="I30" s="268" t="s">
        <v>1</v>
      </c>
      <c r="J30" s="262">
        <v>1</v>
      </c>
    </row>
    <row r="31" spans="1:10" x14ac:dyDescent="0.2">
      <c r="A31" s="2" t="s">
        <v>50</v>
      </c>
      <c r="B31" s="265">
        <v>36</v>
      </c>
      <c r="C31" s="262">
        <v>0.34918808937072798</v>
      </c>
      <c r="D31" s="262">
        <v>9.0961806476116194E-2</v>
      </c>
      <c r="E31" s="262">
        <v>9.1731525957584395E-2</v>
      </c>
      <c r="F31" s="262">
        <v>0</v>
      </c>
      <c r="G31" s="262">
        <v>0</v>
      </c>
      <c r="H31" s="262">
        <v>0.46811857819557201</v>
      </c>
      <c r="I31" s="268" t="s">
        <v>1</v>
      </c>
      <c r="J31" s="262">
        <v>0.82753387842278503</v>
      </c>
    </row>
    <row r="32" spans="1:10" x14ac:dyDescent="0.2">
      <c r="A32" s="2" t="s">
        <v>51</v>
      </c>
      <c r="B32" s="265">
        <v>96</v>
      </c>
      <c r="C32" s="262">
        <v>6.8111449480056804E-2</v>
      </c>
      <c r="D32" s="262">
        <v>0.19149872660636899</v>
      </c>
      <c r="E32" s="262">
        <v>0.15467144548893</v>
      </c>
      <c r="F32" s="262">
        <v>7.3976948857307406E-2</v>
      </c>
      <c r="G32" s="262">
        <v>1.20204286649823E-2</v>
      </c>
      <c r="H32" s="262">
        <v>0.49972099065780601</v>
      </c>
      <c r="I32" s="268">
        <v>2.5408484935760498</v>
      </c>
      <c r="J32" s="262">
        <v>0.51893078972870199</v>
      </c>
    </row>
    <row r="33" spans="1:10" x14ac:dyDescent="0.2">
      <c r="A33" s="2" t="s">
        <v>52</v>
      </c>
      <c r="B33" s="265">
        <v>69</v>
      </c>
      <c r="C33" s="262">
        <v>0.100778169929981</v>
      </c>
      <c r="D33" s="262">
        <v>0.26497760415077198</v>
      </c>
      <c r="E33" s="262">
        <v>0.275124192237854</v>
      </c>
      <c r="F33" s="262">
        <v>5.1767718046903603E-2</v>
      </c>
      <c r="G33" s="262">
        <v>0</v>
      </c>
      <c r="H33" s="262">
        <v>0.307352304458618</v>
      </c>
      <c r="I33" s="268">
        <v>2.4011874198913601</v>
      </c>
      <c r="J33" s="262">
        <v>0.52805456848642796</v>
      </c>
    </row>
    <row r="34" spans="1:10" x14ac:dyDescent="0.2">
      <c r="A34" s="2" t="s">
        <v>53</v>
      </c>
      <c r="B34" s="265">
        <v>53</v>
      </c>
      <c r="C34" s="262">
        <v>0.19735078513622301</v>
      </c>
      <c r="D34" s="262">
        <v>0.32090687751769997</v>
      </c>
      <c r="E34" s="262">
        <v>5.3739510476589203E-2</v>
      </c>
      <c r="F34" s="262">
        <v>0</v>
      </c>
      <c r="G34" s="262">
        <v>0</v>
      </c>
      <c r="H34" s="262">
        <v>0.42800280451774603</v>
      </c>
      <c r="I34" s="268" t="s">
        <v>1</v>
      </c>
      <c r="J34" s="262">
        <v>0.90604934254748903</v>
      </c>
    </row>
    <row r="35" spans="1:10" x14ac:dyDescent="0.2">
      <c r="A35" s="2" t="s">
        <v>54</v>
      </c>
      <c r="B35" s="265">
        <v>60</v>
      </c>
      <c r="C35" s="262">
        <v>0.33153310418129001</v>
      </c>
      <c r="D35" s="262">
        <v>0.227129220962524</v>
      </c>
      <c r="E35" s="262">
        <v>9.7989831119775807E-3</v>
      </c>
      <c r="F35" s="262">
        <v>8.1567168235778809E-3</v>
      </c>
      <c r="G35" s="262">
        <v>0</v>
      </c>
      <c r="H35" s="262">
        <v>0.42338198423385598</v>
      </c>
      <c r="I35" s="268">
        <v>1.4703240394592301</v>
      </c>
      <c r="J35" s="262">
        <v>0.96886032147003398</v>
      </c>
    </row>
    <row r="36" spans="1:10" x14ac:dyDescent="0.2">
      <c r="A36" s="2" t="s">
        <v>55</v>
      </c>
      <c r="B36" s="265">
        <v>57</v>
      </c>
      <c r="C36" s="262">
        <v>0.187283590435982</v>
      </c>
      <c r="D36" s="262">
        <v>0.279919683933258</v>
      </c>
      <c r="E36" s="262">
        <v>4.6900607645511599E-2</v>
      </c>
      <c r="F36" s="262">
        <v>0</v>
      </c>
      <c r="G36" s="262">
        <v>0</v>
      </c>
      <c r="H36" s="262">
        <v>0.48589611053466802</v>
      </c>
      <c r="I36" s="268">
        <v>1.7269365787506099</v>
      </c>
      <c r="J36" s="262">
        <v>0.90877211924230195</v>
      </c>
    </row>
    <row r="37" spans="1:10" x14ac:dyDescent="0.2">
      <c r="A37" s="2" t="s">
        <v>56</v>
      </c>
      <c r="B37" s="265">
        <v>46</v>
      </c>
      <c r="C37" s="262">
        <v>0.21005505323410001</v>
      </c>
      <c r="D37" s="262">
        <v>0.22505855560302701</v>
      </c>
      <c r="E37" s="262">
        <v>0.104800060391426</v>
      </c>
      <c r="F37" s="262">
        <v>2.3549135774374001E-2</v>
      </c>
      <c r="G37" s="262">
        <v>0</v>
      </c>
      <c r="H37" s="262">
        <v>0.43653717637062101</v>
      </c>
      <c r="I37" s="268" t="s">
        <v>1</v>
      </c>
      <c r="J37" s="262">
        <v>0.77221354271089204</v>
      </c>
    </row>
    <row r="38" spans="1:10" x14ac:dyDescent="0.2">
      <c r="A38" s="2" t="s">
        <v>57</v>
      </c>
      <c r="B38" s="265">
        <v>94</v>
      </c>
      <c r="C38" s="262">
        <v>9.7176775336265606E-2</v>
      </c>
      <c r="D38" s="262">
        <v>0.13615882396698001</v>
      </c>
      <c r="E38" s="262">
        <v>0.211138024926186</v>
      </c>
      <c r="F38" s="262">
        <v>9.5192208886146504E-2</v>
      </c>
      <c r="G38" s="262">
        <v>4.4311997480690497E-3</v>
      </c>
      <c r="H38" s="262">
        <v>0.45590296387672402</v>
      </c>
      <c r="I38" s="268">
        <v>2.5837914943695099</v>
      </c>
      <c r="J38" s="262">
        <v>0.428849240502513</v>
      </c>
    </row>
    <row r="39" spans="1:10" x14ac:dyDescent="0.2">
      <c r="A39" s="2" t="s">
        <v>58</v>
      </c>
      <c r="B39" s="265">
        <v>81</v>
      </c>
      <c r="C39" s="262">
        <v>8.3880625665187794E-2</v>
      </c>
      <c r="D39" s="262">
        <v>0.32270300388336198</v>
      </c>
      <c r="E39" s="262">
        <v>0.17618171870708499</v>
      </c>
      <c r="F39" s="262">
        <v>1.00325690582395E-2</v>
      </c>
      <c r="G39" s="262">
        <v>1.37861547991633E-2</v>
      </c>
      <c r="H39" s="262">
        <v>0.393415927886963</v>
      </c>
      <c r="I39" s="268">
        <v>2.2534267902374299</v>
      </c>
      <c r="J39" s="262">
        <v>0.67028405169330396</v>
      </c>
    </row>
    <row r="40" spans="1:10" x14ac:dyDescent="0.2">
      <c r="A40" s="2" t="s">
        <v>59</v>
      </c>
      <c r="B40" s="265">
        <v>71</v>
      </c>
      <c r="C40" s="262">
        <v>0.184099987149239</v>
      </c>
      <c r="D40" s="262">
        <v>0.32728230953216603</v>
      </c>
      <c r="E40" s="262">
        <v>0.14931109547615101</v>
      </c>
      <c r="F40" s="262">
        <v>0</v>
      </c>
      <c r="G40" s="262">
        <v>0</v>
      </c>
      <c r="H40" s="262">
        <v>0.33930662274360701</v>
      </c>
      <c r="I40" s="268">
        <v>1.9473448991775499</v>
      </c>
      <c r="J40" s="262">
        <v>0.77400849282212203</v>
      </c>
    </row>
    <row r="41" spans="1:10" x14ac:dyDescent="0.2">
      <c r="A41" s="2" t="s">
        <v>60</v>
      </c>
      <c r="B41" s="265">
        <v>66</v>
      </c>
      <c r="C41" s="262">
        <v>8.0420278012752505E-2</v>
      </c>
      <c r="D41" s="262">
        <v>0.23530770838260701</v>
      </c>
      <c r="E41" s="262">
        <v>0.249717772006989</v>
      </c>
      <c r="F41" s="262">
        <v>9.1653704643249498E-2</v>
      </c>
      <c r="G41" s="262">
        <v>0</v>
      </c>
      <c r="H41" s="262">
        <v>0.34290054440498402</v>
      </c>
      <c r="I41" s="268">
        <v>2.5366082191467298</v>
      </c>
      <c r="J41" s="262">
        <v>0.48048736021178301</v>
      </c>
    </row>
    <row r="42" spans="1:10" x14ac:dyDescent="0.2">
      <c r="A42" s="2" t="s">
        <v>61</v>
      </c>
      <c r="B42" s="265">
        <v>66</v>
      </c>
      <c r="C42" s="262">
        <v>0.357542604207993</v>
      </c>
      <c r="D42" s="262">
        <v>0.18768200278282199</v>
      </c>
      <c r="E42" s="262">
        <v>0.166559442877769</v>
      </c>
      <c r="F42" s="262">
        <v>6.7982167005538899E-2</v>
      </c>
      <c r="G42" s="262">
        <v>0</v>
      </c>
      <c r="H42" s="262">
        <v>0.22023379802703899</v>
      </c>
      <c r="I42" s="268">
        <v>1.9294419288635301</v>
      </c>
      <c r="J42" s="262">
        <v>0.69921547662897698</v>
      </c>
    </row>
    <row r="43" spans="1:10" x14ac:dyDescent="0.2">
      <c r="A43" s="2" t="s">
        <v>62</v>
      </c>
      <c r="B43" s="265">
        <v>68</v>
      </c>
      <c r="C43" s="262">
        <v>4.5936245471239097E-2</v>
      </c>
      <c r="D43" s="262">
        <v>0.21019630134105699</v>
      </c>
      <c r="E43" s="262">
        <v>0.17303624749183699</v>
      </c>
      <c r="F43" s="262">
        <v>0.12956552207469901</v>
      </c>
      <c r="G43" s="262">
        <v>1.5424760989844801E-2</v>
      </c>
      <c r="H43" s="262">
        <v>0.425840944051743</v>
      </c>
      <c r="I43" s="268">
        <v>2.75328493118286</v>
      </c>
      <c r="J43" s="262">
        <v>0.44610031767873498</v>
      </c>
    </row>
    <row r="44" spans="1:10" x14ac:dyDescent="0.2">
      <c r="A44" s="2" t="s">
        <v>63</v>
      </c>
      <c r="B44" s="265">
        <v>73</v>
      </c>
      <c r="C44" s="262">
        <v>5.1011767238378497E-2</v>
      </c>
      <c r="D44" s="262">
        <v>0.129639267921448</v>
      </c>
      <c r="E44" s="262">
        <v>0.29092326760292098</v>
      </c>
      <c r="F44" s="262">
        <v>7.3323346674442305E-2</v>
      </c>
      <c r="G44" s="262">
        <v>3.61522063612938E-2</v>
      </c>
      <c r="H44" s="262">
        <v>0.41895014047622697</v>
      </c>
      <c r="I44" s="268">
        <v>2.8519318103790301</v>
      </c>
      <c r="J44" s="262">
        <v>0.310904534881218</v>
      </c>
    </row>
    <row r="45" spans="1:10" x14ac:dyDescent="0.2">
      <c r="A45" s="2" t="s">
        <v>64</v>
      </c>
      <c r="B45" s="265">
        <v>70</v>
      </c>
      <c r="C45" s="262">
        <v>7.5070902705192594E-2</v>
      </c>
      <c r="D45" s="262">
        <v>0.32560503482818598</v>
      </c>
      <c r="E45" s="262">
        <v>0.135156705975533</v>
      </c>
      <c r="F45" s="262">
        <v>4.8620171844959301E-2</v>
      </c>
      <c r="G45" s="262">
        <v>0</v>
      </c>
      <c r="H45" s="262">
        <v>0.41554719209670998</v>
      </c>
      <c r="I45" s="268">
        <v>2.2691853046417201</v>
      </c>
      <c r="J45" s="262">
        <v>0.68555737436354103</v>
      </c>
    </row>
    <row r="46" spans="1:10" x14ac:dyDescent="0.2">
      <c r="A46" s="2" t="s">
        <v>65</v>
      </c>
      <c r="B46" s="265">
        <v>65</v>
      </c>
      <c r="C46" s="262">
        <v>8.7815411388874096E-2</v>
      </c>
      <c r="D46" s="262">
        <v>0.27127951383590698</v>
      </c>
      <c r="E46" s="262">
        <v>0.20278494060039501</v>
      </c>
      <c r="F46" s="262">
        <v>0</v>
      </c>
      <c r="G46" s="262">
        <v>0</v>
      </c>
      <c r="H46" s="262">
        <v>0.438120126724243</v>
      </c>
      <c r="I46" s="268">
        <v>2.2046158313751198</v>
      </c>
      <c r="J46" s="262">
        <v>0.639095555946669</v>
      </c>
    </row>
    <row r="47" spans="1:10" x14ac:dyDescent="0.2">
      <c r="A47" s="2" t="s">
        <v>66</v>
      </c>
      <c r="B47" s="265">
        <v>51</v>
      </c>
      <c r="C47" s="262">
        <v>0.26051840186119102</v>
      </c>
      <c r="D47" s="262">
        <v>0.18300920724868799</v>
      </c>
      <c r="E47" s="262">
        <v>6.3117794692516299E-2</v>
      </c>
      <c r="F47" s="262">
        <v>2.0171683281660101E-2</v>
      </c>
      <c r="G47" s="262">
        <v>0</v>
      </c>
      <c r="H47" s="262">
        <v>0.47318291664123502</v>
      </c>
      <c r="I47" s="268" t="s">
        <v>1</v>
      </c>
      <c r="J47" s="262">
        <v>0.84190057608953905</v>
      </c>
    </row>
    <row r="48" spans="1:10" x14ac:dyDescent="0.2">
      <c r="A48" s="2" t="s">
        <v>67</v>
      </c>
      <c r="B48" s="265">
        <v>53</v>
      </c>
      <c r="C48" s="262">
        <v>0.29605734348297102</v>
      </c>
      <c r="D48" s="262">
        <v>0.14229761064052601</v>
      </c>
      <c r="E48" s="262">
        <v>4.4987864792347003E-2</v>
      </c>
      <c r="F48" s="262">
        <v>0</v>
      </c>
      <c r="G48" s="262">
        <v>1.86500605195761E-2</v>
      </c>
      <c r="H48" s="262">
        <v>0.49800711870193498</v>
      </c>
      <c r="I48" s="268" t="s">
        <v>1</v>
      </c>
      <c r="J48" s="262">
        <v>0.87322942631478095</v>
      </c>
    </row>
    <row r="49" spans="1:10" x14ac:dyDescent="0.2">
      <c r="A49" s="2" t="s">
        <v>68</v>
      </c>
      <c r="B49" s="265">
        <v>60</v>
      </c>
      <c r="C49" s="262">
        <v>0.183608427643776</v>
      </c>
      <c r="D49" s="262">
        <v>0.34821477532386802</v>
      </c>
      <c r="E49" s="262">
        <v>5.9779029339551898E-2</v>
      </c>
      <c r="F49" s="262">
        <v>1.2954360805451899E-2</v>
      </c>
      <c r="G49" s="262">
        <v>8.1728016957640596E-3</v>
      </c>
      <c r="H49" s="262">
        <v>0.38727059960365301</v>
      </c>
      <c r="I49" s="268">
        <v>1.88020443916321</v>
      </c>
      <c r="J49" s="262">
        <v>0.86795771097930496</v>
      </c>
    </row>
    <row r="50" spans="1:10" x14ac:dyDescent="0.2">
      <c r="A50" s="2" t="s">
        <v>69</v>
      </c>
      <c r="B50" s="265">
        <v>42</v>
      </c>
      <c r="C50" s="262">
        <v>0.162447854876518</v>
      </c>
      <c r="D50" s="262">
        <v>0.32480287551879899</v>
      </c>
      <c r="E50" s="262">
        <v>9.2779166996479007E-2</v>
      </c>
      <c r="F50" s="262">
        <v>4.7618255019187899E-2</v>
      </c>
      <c r="G50" s="262">
        <v>0</v>
      </c>
      <c r="H50" s="262">
        <v>0.372351855039597</v>
      </c>
      <c r="I50" s="268" t="s">
        <v>1</v>
      </c>
      <c r="J50" s="262">
        <v>0.77631190106055703</v>
      </c>
    </row>
    <row r="51" spans="1:10" x14ac:dyDescent="0.2">
      <c r="A51" s="2" t="s">
        <v>70</v>
      </c>
      <c r="B51" s="265">
        <v>78</v>
      </c>
      <c r="C51" s="262">
        <v>0.10400164872407899</v>
      </c>
      <c r="D51" s="262">
        <v>0.323450267314911</v>
      </c>
      <c r="E51" s="262">
        <v>0.15209442377090501</v>
      </c>
      <c r="F51" s="262">
        <v>3.1433559954166398E-2</v>
      </c>
      <c r="G51" s="262">
        <v>1.91209558397532E-2</v>
      </c>
      <c r="H51" s="262">
        <v>0.36989912390708901</v>
      </c>
      <c r="I51" s="268">
        <v>2.2671360969543501</v>
      </c>
      <c r="J51" s="262">
        <v>0.67838650310888804</v>
      </c>
    </row>
    <row r="52" spans="1:10" x14ac:dyDescent="0.2">
      <c r="A52" s="2" t="s">
        <v>71</v>
      </c>
      <c r="B52" s="265">
        <v>46</v>
      </c>
      <c r="C52" s="262">
        <v>0.31201249361038202</v>
      </c>
      <c r="D52" s="262">
        <v>6.8102151155471802E-2</v>
      </c>
      <c r="E52" s="262">
        <v>1.4951393008232099E-2</v>
      </c>
      <c r="F52" s="262">
        <v>2.12957821786404E-2</v>
      </c>
      <c r="G52" s="262">
        <v>0</v>
      </c>
      <c r="H52" s="262">
        <v>0.58363819122314498</v>
      </c>
      <c r="I52" s="268" t="s">
        <v>1</v>
      </c>
      <c r="J52" s="262">
        <v>0.91294308591746498</v>
      </c>
    </row>
    <row r="53" spans="1:10" x14ac:dyDescent="0.2">
      <c r="A53" s="2" t="s">
        <v>72</v>
      </c>
      <c r="B53" s="265">
        <v>77</v>
      </c>
      <c r="C53" s="262">
        <v>0.224599063396454</v>
      </c>
      <c r="D53" s="262">
        <v>0.33574503660201999</v>
      </c>
      <c r="E53" s="262">
        <v>0.116629265248775</v>
      </c>
      <c r="F53" s="262">
        <v>2.0977538079023399E-2</v>
      </c>
      <c r="G53" s="262">
        <v>0</v>
      </c>
      <c r="H53" s="262">
        <v>0.302049070596695</v>
      </c>
      <c r="I53" s="268">
        <v>1.9054163694381701</v>
      </c>
      <c r="J53" s="262">
        <v>0.80284171469368903</v>
      </c>
    </row>
    <row r="54" spans="1:10" x14ac:dyDescent="0.2">
      <c r="A54" s="2" t="s">
        <v>73</v>
      </c>
      <c r="B54" s="265">
        <v>80</v>
      </c>
      <c r="C54" s="262">
        <v>0.15895713865757</v>
      </c>
      <c r="D54" s="262">
        <v>0.38895779848098799</v>
      </c>
      <c r="E54" s="262">
        <v>0.136246338486671</v>
      </c>
      <c r="F54" s="262">
        <v>2.3720426484942402E-2</v>
      </c>
      <c r="G54" s="262">
        <v>0</v>
      </c>
      <c r="H54" s="262">
        <v>0.29211828112602201</v>
      </c>
      <c r="I54" s="268">
        <v>2.0349352359771702</v>
      </c>
      <c r="J54" s="262">
        <v>0.77402048323221495</v>
      </c>
    </row>
    <row r="55" spans="1:10" x14ac:dyDescent="0.2">
      <c r="A55" s="2" t="s">
        <v>74</v>
      </c>
      <c r="B55" s="265">
        <v>57</v>
      </c>
      <c r="C55" s="262">
        <v>0.31174311041831998</v>
      </c>
      <c r="D55" s="262">
        <v>0.21620912849903101</v>
      </c>
      <c r="E55" s="262">
        <v>4.1071008890867199E-2</v>
      </c>
      <c r="F55" s="262">
        <v>1.5938797965645801E-2</v>
      </c>
      <c r="G55" s="262">
        <v>0</v>
      </c>
      <c r="H55" s="262">
        <v>0.41503793001174899</v>
      </c>
      <c r="I55" s="268">
        <v>1.5917778015136701</v>
      </c>
      <c r="J55" s="262">
        <v>0.90254101566351497</v>
      </c>
    </row>
    <row r="56" spans="1:10" x14ac:dyDescent="0.2">
      <c r="A56" s="2" t="s">
        <v>75</v>
      </c>
      <c r="B56" s="265">
        <v>89</v>
      </c>
      <c r="C56" s="262">
        <v>0.10011139512062101</v>
      </c>
      <c r="D56" s="262">
        <v>0.17350648343563099</v>
      </c>
      <c r="E56" s="262">
        <v>0.14890272915363301</v>
      </c>
      <c r="F56" s="262">
        <v>5.8480877429246902E-2</v>
      </c>
      <c r="G56" s="262">
        <v>2.3708557710051498E-2</v>
      </c>
      <c r="H56" s="262">
        <v>0.49528995156288103</v>
      </c>
      <c r="I56" s="268">
        <v>2.4693362712860099</v>
      </c>
      <c r="J56" s="262">
        <v>0.54212885682168599</v>
      </c>
    </row>
    <row r="57" spans="1:10" x14ac:dyDescent="0.2">
      <c r="A57" s="2" t="s">
        <v>76</v>
      </c>
      <c r="B57" s="265">
        <v>76</v>
      </c>
      <c r="C57" s="262">
        <v>4.0196053683757803E-2</v>
      </c>
      <c r="D57" s="262">
        <v>6.5458811819553403E-2</v>
      </c>
      <c r="E57" s="262">
        <v>0.19551058113575001</v>
      </c>
      <c r="F57" s="262">
        <v>7.2028726339340196E-2</v>
      </c>
      <c r="G57" s="262">
        <v>4.67724464833736E-2</v>
      </c>
      <c r="H57" s="262">
        <v>0.58003336191177401</v>
      </c>
      <c r="I57" s="268">
        <v>3.0469624996185298</v>
      </c>
      <c r="J57" s="262">
        <v>0.25157919845800503</v>
      </c>
    </row>
    <row r="58" spans="1:10" x14ac:dyDescent="0.2">
      <c r="A58" s="2" t="s">
        <v>77</v>
      </c>
      <c r="B58" s="265">
        <v>74</v>
      </c>
      <c r="C58" s="262">
        <v>0.112664371728897</v>
      </c>
      <c r="D58" s="262">
        <v>0.18600195646286</v>
      </c>
      <c r="E58" s="262">
        <v>0.244640618562698</v>
      </c>
      <c r="F58" s="262">
        <v>4.5760661363601698E-2</v>
      </c>
      <c r="G58" s="262">
        <v>7.5316742062568706E-2</v>
      </c>
      <c r="H58" s="262">
        <v>0.335615664720535</v>
      </c>
      <c r="I58" s="268">
        <v>2.6764876842498802</v>
      </c>
      <c r="J58" s="262">
        <v>0.44953847589961898</v>
      </c>
    </row>
    <row r="59" spans="1:10" x14ac:dyDescent="0.2">
      <c r="A59" s="2" t="s">
        <v>78</v>
      </c>
      <c r="B59" s="265">
        <v>67</v>
      </c>
      <c r="C59" s="262">
        <v>0.14672558009624501</v>
      </c>
      <c r="D59" s="262">
        <v>0.26412767171859702</v>
      </c>
      <c r="E59" s="262">
        <v>0.18990644812583901</v>
      </c>
      <c r="F59" s="262">
        <v>0.10806639492511699</v>
      </c>
      <c r="G59" s="262">
        <v>2.9008844867348699E-2</v>
      </c>
      <c r="H59" s="262">
        <v>0.26216506958007801</v>
      </c>
      <c r="I59" s="268">
        <v>2.4694006443023699</v>
      </c>
      <c r="J59" s="262">
        <v>0.55683626471177305</v>
      </c>
    </row>
    <row r="60" spans="1:10" x14ac:dyDescent="0.2">
      <c r="A60" s="2" t="s">
        <v>79</v>
      </c>
      <c r="B60" s="265">
        <v>70</v>
      </c>
      <c r="C60" s="262">
        <v>0.148407742381096</v>
      </c>
      <c r="D60" s="262">
        <v>0.37405070662498502</v>
      </c>
      <c r="E60" s="262">
        <v>8.3562709391117096E-2</v>
      </c>
      <c r="F60" s="262">
        <v>2.8236374258995101E-2</v>
      </c>
      <c r="G60" s="262">
        <v>5.1373224705457696E-3</v>
      </c>
      <c r="H60" s="262">
        <v>0.36060515046119701</v>
      </c>
      <c r="I60" s="268">
        <v>2.0110099315643302</v>
      </c>
      <c r="J60" s="262">
        <v>0.81711393955855505</v>
      </c>
    </row>
    <row r="61" spans="1:10" x14ac:dyDescent="0.2">
      <c r="A61" s="2" t="s">
        <v>80</v>
      </c>
      <c r="B61" s="265">
        <v>48</v>
      </c>
      <c r="C61" s="262">
        <v>0.40589582920074502</v>
      </c>
      <c r="D61" s="262">
        <v>0.10171286761760701</v>
      </c>
      <c r="E61" s="262">
        <v>5.7178612798452398E-2</v>
      </c>
      <c r="F61" s="262">
        <v>1.19054531678557E-2</v>
      </c>
      <c r="G61" s="262">
        <v>0</v>
      </c>
      <c r="H61" s="262">
        <v>0.42330721020698497</v>
      </c>
      <c r="I61" s="268" t="s">
        <v>1</v>
      </c>
      <c r="J61" s="262">
        <v>0.88020646273984104</v>
      </c>
    </row>
    <row r="62" spans="1:10" x14ac:dyDescent="0.2">
      <c r="A62" s="2" t="s">
        <v>81</v>
      </c>
      <c r="B62" s="265">
        <v>95</v>
      </c>
      <c r="C62" s="262">
        <v>0.124129816889763</v>
      </c>
      <c r="D62" s="262">
        <v>0.35659074783325201</v>
      </c>
      <c r="E62" s="262">
        <v>0.16150417923927299</v>
      </c>
      <c r="F62" s="262">
        <v>4.9130897969007499E-2</v>
      </c>
      <c r="G62" s="262">
        <v>0</v>
      </c>
      <c r="H62" s="262">
        <v>0.30864435434341397</v>
      </c>
      <c r="I62" s="268">
        <v>2.1961886882782</v>
      </c>
      <c r="J62" s="262">
        <v>0.69533035613931904</v>
      </c>
    </row>
    <row r="63" spans="1:10" x14ac:dyDescent="0.2">
      <c r="A63" s="2" t="s">
        <v>82</v>
      </c>
      <c r="B63" s="265">
        <v>57</v>
      </c>
      <c r="C63" s="262">
        <v>0.17279240489006001</v>
      </c>
      <c r="D63" s="262">
        <v>0.181350812315941</v>
      </c>
      <c r="E63" s="262">
        <v>0.21554113924503299</v>
      </c>
      <c r="F63" s="262">
        <v>0</v>
      </c>
      <c r="G63" s="262">
        <v>0</v>
      </c>
      <c r="H63" s="262">
        <v>0.43031564354896501</v>
      </c>
      <c r="I63" s="268">
        <v>2.0750393867492698</v>
      </c>
      <c r="J63" s="262">
        <v>0.62164813408640696</v>
      </c>
    </row>
    <row r="64" spans="1:10" x14ac:dyDescent="0.2">
      <c r="A64" s="2" t="s">
        <v>83</v>
      </c>
      <c r="B64" s="265">
        <v>63</v>
      </c>
      <c r="C64" s="262">
        <v>0.31330081820487998</v>
      </c>
      <c r="D64" s="262">
        <v>0.143785700201988</v>
      </c>
      <c r="E64" s="262">
        <v>2.9725737869739501E-2</v>
      </c>
      <c r="F64" s="262">
        <v>3.8607656955719001E-2</v>
      </c>
      <c r="G64" s="262">
        <v>1.2700875289738201E-2</v>
      </c>
      <c r="H64" s="262">
        <v>0.46187922358512901</v>
      </c>
      <c r="I64" s="268">
        <v>1.6873246431350699</v>
      </c>
      <c r="J64" s="262">
        <v>0.84941248908492195</v>
      </c>
    </row>
    <row r="65" spans="1:10" x14ac:dyDescent="0.2">
      <c r="A65" s="2" t="s">
        <v>84</v>
      </c>
      <c r="B65" s="265">
        <v>51</v>
      </c>
      <c r="C65" s="262">
        <v>0.24821279942989299</v>
      </c>
      <c r="D65" s="262">
        <v>0.13404345512390101</v>
      </c>
      <c r="E65" s="262">
        <v>0.237137600779533</v>
      </c>
      <c r="F65" s="262">
        <v>1.7166482284665101E-2</v>
      </c>
      <c r="G65" s="262">
        <v>0</v>
      </c>
      <c r="H65" s="262">
        <v>0.36343964934349099</v>
      </c>
      <c r="I65" s="268">
        <v>2.0365366935729998</v>
      </c>
      <c r="J65" s="262">
        <v>0.60050278341908103</v>
      </c>
    </row>
    <row r="66" spans="1:10" x14ac:dyDescent="0.2">
      <c r="A66" s="2" t="s">
        <v>85</v>
      </c>
      <c r="B66" s="265">
        <v>80</v>
      </c>
      <c r="C66" s="262">
        <v>5.7812511920928997E-2</v>
      </c>
      <c r="D66" s="262">
        <v>0.27666291594505299</v>
      </c>
      <c r="E66" s="262">
        <v>0.229837536811829</v>
      </c>
      <c r="F66" s="262">
        <v>5.0366751849651302E-2</v>
      </c>
      <c r="G66" s="262">
        <v>3.9334162138402497E-3</v>
      </c>
      <c r="H66" s="262">
        <v>0.38138687610626198</v>
      </c>
      <c r="I66" s="268">
        <v>2.4599947929382302</v>
      </c>
      <c r="J66" s="262">
        <v>0.54068594758698096</v>
      </c>
    </row>
    <row r="67" spans="1:10" x14ac:dyDescent="0.2">
      <c r="A67" s="2" t="s">
        <v>86</v>
      </c>
      <c r="B67" s="265">
        <v>82</v>
      </c>
      <c r="C67" s="262">
        <v>2.12378203868866E-2</v>
      </c>
      <c r="D67" s="262">
        <v>0.193994626402855</v>
      </c>
      <c r="E67" s="262">
        <v>0.34770926833152799</v>
      </c>
      <c r="F67" s="262">
        <v>8.1722974777221694E-2</v>
      </c>
      <c r="G67" s="262">
        <v>6.2358204275369603E-2</v>
      </c>
      <c r="H67" s="262">
        <v>0.292977124452591</v>
      </c>
      <c r="I67" s="268">
        <v>2.9575247764587398</v>
      </c>
      <c r="J67" s="262">
        <v>0.30442076001122398</v>
      </c>
    </row>
    <row r="68" spans="1:10" x14ac:dyDescent="0.2">
      <c r="A68" s="2" t="s">
        <v>87</v>
      </c>
      <c r="B68" s="265">
        <v>68</v>
      </c>
      <c r="C68" s="262">
        <v>0.19876454770565</v>
      </c>
      <c r="D68" s="262">
        <v>0.22883297502994501</v>
      </c>
      <c r="E68" s="262">
        <v>0.22993233799934401</v>
      </c>
      <c r="F68" s="262">
        <v>2.49942261725664E-2</v>
      </c>
      <c r="G68" s="262">
        <v>3.9294641464948703E-2</v>
      </c>
      <c r="H68" s="262">
        <v>0.27818125486373901</v>
      </c>
      <c r="I68" s="268">
        <v>2.2757480144500701</v>
      </c>
      <c r="J68" s="262">
        <v>0.59238906657317703</v>
      </c>
    </row>
    <row r="69" spans="1:10" x14ac:dyDescent="0.2">
      <c r="A69" s="2" t="s">
        <v>88</v>
      </c>
      <c r="B69" s="265">
        <v>85</v>
      </c>
      <c r="C69" s="262">
        <v>7.6834306120872498E-2</v>
      </c>
      <c r="D69" s="262">
        <v>0.17672225832939101</v>
      </c>
      <c r="E69" s="262">
        <v>0.27336975932121299</v>
      </c>
      <c r="F69" s="262">
        <v>8.9285500347614302E-2</v>
      </c>
      <c r="G69" s="262">
        <v>6.1585769057273899E-2</v>
      </c>
      <c r="H69" s="262">
        <v>0.32220241427421598</v>
      </c>
      <c r="I69" s="268">
        <v>2.8260042667388898</v>
      </c>
      <c r="J69" s="262">
        <v>0.37408891238757702</v>
      </c>
    </row>
    <row r="70" spans="1:10" x14ac:dyDescent="0.2">
      <c r="A70" s="2" t="s">
        <v>89</v>
      </c>
      <c r="B70" s="265">
        <v>60</v>
      </c>
      <c r="C70" s="262">
        <v>0.20334389805793801</v>
      </c>
      <c r="D70" s="262">
        <v>0.18531069159507799</v>
      </c>
      <c r="E70" s="262">
        <v>1.36763192713261E-2</v>
      </c>
      <c r="F70" s="262">
        <v>1.0636031627655E-2</v>
      </c>
      <c r="G70" s="262">
        <v>0</v>
      </c>
      <c r="H70" s="262">
        <v>0.58703309297561601</v>
      </c>
      <c r="I70" s="268" t="s">
        <v>1</v>
      </c>
      <c r="J70" s="262">
        <v>0.94112760971499598</v>
      </c>
    </row>
    <row r="71" spans="1:10" x14ac:dyDescent="0.2">
      <c r="A71" s="3" t="s">
        <v>90</v>
      </c>
      <c r="B71" s="266">
        <v>54</v>
      </c>
      <c r="C71" s="263">
        <v>0.15926100313663499</v>
      </c>
      <c r="D71" s="263">
        <v>0.34169512987136802</v>
      </c>
      <c r="E71" s="263">
        <v>0</v>
      </c>
      <c r="F71" s="263">
        <v>0</v>
      </c>
      <c r="G71" s="263">
        <v>0</v>
      </c>
      <c r="H71" s="263">
        <v>0.49904388189315801</v>
      </c>
      <c r="I71" s="269" t="s">
        <v>1</v>
      </c>
      <c r="J71" s="263">
        <v>1</v>
      </c>
    </row>
    <row r="73" spans="1:10" x14ac:dyDescent="0.2">
      <c r="A73" t="s">
        <v>219</v>
      </c>
    </row>
    <row r="75" spans="1:10" x14ac:dyDescent="0.2">
      <c r="A75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217</v>
      </c>
    </row>
    <row r="4" spans="1:10" x14ac:dyDescent="0.2">
      <c r="A4" t="s">
        <v>218</v>
      </c>
    </row>
    <row r="5" spans="1:10" ht="38.25" x14ac:dyDescent="0.2">
      <c r="A5" s="4" t="s">
        <v>24</v>
      </c>
      <c r="B5" s="4" t="s">
        <v>4</v>
      </c>
      <c r="C5" s="4" t="s">
        <v>210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  <c r="I5" s="4" t="s">
        <v>25</v>
      </c>
      <c r="J5" s="4" t="s">
        <v>98</v>
      </c>
    </row>
    <row r="6" spans="1:10" x14ac:dyDescent="0.2">
      <c r="A6" s="5" t="s">
        <v>26</v>
      </c>
      <c r="B6" s="273" t="s">
        <v>1</v>
      </c>
      <c r="C6" s="270" t="s">
        <v>1</v>
      </c>
      <c r="D6" s="270" t="s">
        <v>1</v>
      </c>
      <c r="E6" s="270" t="s">
        <v>1</v>
      </c>
      <c r="F6" s="270" t="s">
        <v>1</v>
      </c>
      <c r="G6" s="270" t="s">
        <v>1</v>
      </c>
      <c r="H6" s="270" t="s">
        <v>1</v>
      </c>
      <c r="I6" s="276" t="s">
        <v>1</v>
      </c>
      <c r="J6" s="270" t="s">
        <v>1</v>
      </c>
    </row>
    <row r="7" spans="1:10" x14ac:dyDescent="0.2">
      <c r="A7" s="2" t="s">
        <v>26</v>
      </c>
      <c r="B7" s="274">
        <v>4732</v>
      </c>
      <c r="C7" s="271">
        <v>0.25787118077278098</v>
      </c>
      <c r="D7" s="271">
        <v>5.64819648861885E-2</v>
      </c>
      <c r="E7" s="271">
        <v>3.02796307951212E-2</v>
      </c>
      <c r="F7" s="271">
        <v>1.4780854806304001E-2</v>
      </c>
      <c r="G7" s="271">
        <v>1.36679206043482E-2</v>
      </c>
      <c r="H7" s="271">
        <v>0.62691843509674094</v>
      </c>
      <c r="I7" s="277">
        <v>1.5791106224060101</v>
      </c>
      <c r="J7" s="271">
        <v>0.84258560651890702</v>
      </c>
    </row>
    <row r="8" spans="1:10" x14ac:dyDescent="0.2">
      <c r="A8" s="5" t="s">
        <v>27</v>
      </c>
      <c r="B8" s="273" t="s">
        <v>1</v>
      </c>
      <c r="C8" s="270" t="s">
        <v>1</v>
      </c>
      <c r="D8" s="270" t="s">
        <v>1</v>
      </c>
      <c r="E8" s="270" t="s">
        <v>1</v>
      </c>
      <c r="F8" s="270" t="s">
        <v>1</v>
      </c>
      <c r="G8" s="270" t="s">
        <v>1</v>
      </c>
      <c r="H8" s="270" t="s">
        <v>1</v>
      </c>
      <c r="I8" s="276" t="s">
        <v>1</v>
      </c>
      <c r="J8" s="270" t="s">
        <v>1</v>
      </c>
    </row>
    <row r="9" spans="1:10" x14ac:dyDescent="0.2">
      <c r="A9" s="2" t="s">
        <v>28</v>
      </c>
      <c r="B9" s="274">
        <v>88</v>
      </c>
      <c r="C9" s="271">
        <v>0.186834082007408</v>
      </c>
      <c r="D9" s="271">
        <v>5.3618479520082502E-2</v>
      </c>
      <c r="E9" s="271">
        <v>4.4564183801412603E-2</v>
      </c>
      <c r="F9" s="271">
        <v>1.8699262291193001E-2</v>
      </c>
      <c r="G9" s="271">
        <v>7.41829723119736E-2</v>
      </c>
      <c r="H9" s="271">
        <v>0.62210100889205899</v>
      </c>
      <c r="I9" s="277">
        <v>2.3113994598388699</v>
      </c>
      <c r="J9" s="271">
        <v>0.63628793486215196</v>
      </c>
    </row>
    <row r="10" spans="1:10" x14ac:dyDescent="0.2">
      <c r="A10" s="2" t="s">
        <v>29</v>
      </c>
      <c r="B10" s="274">
        <v>89</v>
      </c>
      <c r="C10" s="271">
        <v>0.45686951279640198</v>
      </c>
      <c r="D10" s="271">
        <v>2.44775861501694E-2</v>
      </c>
      <c r="E10" s="271">
        <v>5.6007183156907602E-3</v>
      </c>
      <c r="F10" s="271">
        <v>2.9254935681819898E-2</v>
      </c>
      <c r="G10" s="271">
        <v>4.5884791761636699E-3</v>
      </c>
      <c r="H10" s="271">
        <v>0.47920876741409302</v>
      </c>
      <c r="I10" s="277">
        <v>1.2722736597061199</v>
      </c>
      <c r="J10" s="271">
        <v>0.92426114200677001</v>
      </c>
    </row>
    <row r="11" spans="1:10" x14ac:dyDescent="0.2">
      <c r="A11" s="2" t="s">
        <v>30</v>
      </c>
      <c r="B11" s="274">
        <v>106</v>
      </c>
      <c r="C11" s="271">
        <v>9.7829751670360607E-2</v>
      </c>
      <c r="D11" s="271">
        <v>2.47506313025951E-2</v>
      </c>
      <c r="E11" s="271">
        <v>3.7484988570213297E-2</v>
      </c>
      <c r="F11" s="271">
        <v>2.52985544502735E-2</v>
      </c>
      <c r="G11" s="271">
        <v>1.0642301291227301E-2</v>
      </c>
      <c r="H11" s="271">
        <v>0.80399376153945901</v>
      </c>
      <c r="I11" s="277">
        <v>2.1131558418273899</v>
      </c>
      <c r="J11" s="271">
        <v>0.62539024739722104</v>
      </c>
    </row>
    <row r="12" spans="1:10" x14ac:dyDescent="0.2">
      <c r="A12" s="2" t="s">
        <v>31</v>
      </c>
      <c r="B12" s="274">
        <v>94</v>
      </c>
      <c r="C12" s="271">
        <v>0.26245224475860601</v>
      </c>
      <c r="D12" s="271">
        <v>1.7312575131654701E-2</v>
      </c>
      <c r="E12" s="271">
        <v>6.3740603625774397E-2</v>
      </c>
      <c r="F12" s="271">
        <v>0</v>
      </c>
      <c r="G12" s="271">
        <v>6.8988283164799196E-3</v>
      </c>
      <c r="H12" s="271">
        <v>0.64959573745727495</v>
      </c>
      <c r="I12" s="277">
        <v>1.49197208881378</v>
      </c>
      <c r="J12" s="271">
        <v>0.79840589384167004</v>
      </c>
    </row>
    <row r="13" spans="1:10" x14ac:dyDescent="0.2">
      <c r="A13" s="2" t="s">
        <v>32</v>
      </c>
      <c r="B13" s="274">
        <v>88</v>
      </c>
      <c r="C13" s="271">
        <v>0.22462509572506001</v>
      </c>
      <c r="D13" s="271">
        <v>3.2008901238441502E-2</v>
      </c>
      <c r="E13" s="271">
        <v>3.5658489912748302E-2</v>
      </c>
      <c r="F13" s="271">
        <v>2.3534940555691702E-2</v>
      </c>
      <c r="G13" s="271">
        <v>1.5020611695945299E-2</v>
      </c>
      <c r="H13" s="271">
        <v>0.66915196180343595</v>
      </c>
      <c r="I13" s="277">
        <v>1.7073130607605</v>
      </c>
      <c r="J13" s="271">
        <v>0.775685410256584</v>
      </c>
    </row>
    <row r="14" spans="1:10" x14ac:dyDescent="0.2">
      <c r="A14" s="2" t="s">
        <v>33</v>
      </c>
      <c r="B14" s="274">
        <v>73</v>
      </c>
      <c r="C14" s="271">
        <v>0.22948369383812001</v>
      </c>
      <c r="D14" s="271">
        <v>5.3560361266136204E-3</v>
      </c>
      <c r="E14" s="271">
        <v>4.6875566244125401E-2</v>
      </c>
      <c r="F14" s="271">
        <v>5.3560361266136204E-3</v>
      </c>
      <c r="G14" s="271">
        <v>0</v>
      </c>
      <c r="H14" s="271">
        <v>0.71292865276336703</v>
      </c>
      <c r="I14" s="277" t="s">
        <v>1</v>
      </c>
      <c r="J14" s="271">
        <v>0.81805357593247596</v>
      </c>
    </row>
    <row r="15" spans="1:10" x14ac:dyDescent="0.2">
      <c r="A15" s="2" t="s">
        <v>34</v>
      </c>
      <c r="B15" s="274">
        <v>74</v>
      </c>
      <c r="C15" s="271">
        <v>0.25027450919151301</v>
      </c>
      <c r="D15" s="271">
        <v>1.1187986470758899E-2</v>
      </c>
      <c r="E15" s="271">
        <v>5.6357696652412401E-2</v>
      </c>
      <c r="F15" s="271">
        <v>3.8451842963695498E-2</v>
      </c>
      <c r="G15" s="271">
        <v>0</v>
      </c>
      <c r="H15" s="271">
        <v>0.64372795820236195</v>
      </c>
      <c r="I15" s="277" t="s">
        <v>1</v>
      </c>
      <c r="J15" s="271">
        <v>0.73388441912925695</v>
      </c>
    </row>
    <row r="16" spans="1:10" x14ac:dyDescent="0.2">
      <c r="A16" s="2" t="s">
        <v>35</v>
      </c>
      <c r="B16" s="274">
        <v>64</v>
      </c>
      <c r="C16" s="271">
        <v>0.18252126872539501</v>
      </c>
      <c r="D16" s="271">
        <v>7.5000552460551297E-3</v>
      </c>
      <c r="E16" s="271">
        <v>0</v>
      </c>
      <c r="F16" s="271">
        <v>1.66705138981342E-2</v>
      </c>
      <c r="G16" s="271">
        <v>3.85206080973148E-2</v>
      </c>
      <c r="H16" s="271">
        <v>0.75478756427764904</v>
      </c>
      <c r="I16" s="277" t="s">
        <v>1</v>
      </c>
      <c r="J16" s="271">
        <v>0.77492528253276705</v>
      </c>
    </row>
    <row r="17" spans="1:10" x14ac:dyDescent="0.2">
      <c r="A17" s="2" t="s">
        <v>36</v>
      </c>
      <c r="B17" s="274">
        <v>44</v>
      </c>
      <c r="C17" s="271">
        <v>0.23190048336982699</v>
      </c>
      <c r="D17" s="271">
        <v>0</v>
      </c>
      <c r="E17" s="271">
        <v>4.5748177915811497E-2</v>
      </c>
      <c r="F17" s="271">
        <v>2.7973128482699401E-2</v>
      </c>
      <c r="G17" s="271">
        <v>2.57648378610611E-2</v>
      </c>
      <c r="H17" s="271">
        <v>0.66861337423324596</v>
      </c>
      <c r="I17" s="277" t="s">
        <v>1</v>
      </c>
      <c r="J17" s="271">
        <v>0.69978829570989598</v>
      </c>
    </row>
    <row r="18" spans="1:10" x14ac:dyDescent="0.2">
      <c r="A18" s="2" t="s">
        <v>37</v>
      </c>
      <c r="B18" s="274">
        <v>53</v>
      </c>
      <c r="C18" s="271">
        <v>0.20681986212730399</v>
      </c>
      <c r="D18" s="271">
        <v>5.9768360108137103E-2</v>
      </c>
      <c r="E18" s="271">
        <v>2.5496026501059501E-2</v>
      </c>
      <c r="F18" s="271">
        <v>3.84033806622028E-2</v>
      </c>
      <c r="G18" s="271">
        <v>7.6337317004799799E-3</v>
      </c>
      <c r="H18" s="271">
        <v>0.66187864542007402</v>
      </c>
      <c r="I18" s="277" t="s">
        <v>1</v>
      </c>
      <c r="J18" s="271">
        <v>0.78843945667556004</v>
      </c>
    </row>
    <row r="19" spans="1:10" x14ac:dyDescent="0.2">
      <c r="A19" s="2" t="s">
        <v>38</v>
      </c>
      <c r="B19" s="274">
        <v>71</v>
      </c>
      <c r="C19" s="271">
        <v>0.44592511653900102</v>
      </c>
      <c r="D19" s="271">
        <v>2.8684578835964199E-2</v>
      </c>
      <c r="E19" s="271">
        <v>2.5946637615561499E-2</v>
      </c>
      <c r="F19" s="271">
        <v>2.7476305142045E-2</v>
      </c>
      <c r="G19" s="271">
        <v>4.06243503093719E-2</v>
      </c>
      <c r="H19" s="271">
        <v>0.43134301900863598</v>
      </c>
      <c r="I19" s="277">
        <v>1.57240867614746</v>
      </c>
      <c r="J19" s="271">
        <v>0.83461507555783798</v>
      </c>
    </row>
    <row r="20" spans="1:10" x14ac:dyDescent="0.2">
      <c r="A20" s="2" t="s">
        <v>39</v>
      </c>
      <c r="B20" s="274">
        <v>71</v>
      </c>
      <c r="C20" s="271">
        <v>0.52869004011154197</v>
      </c>
      <c r="D20" s="271">
        <v>1.8712880089879001E-2</v>
      </c>
      <c r="E20" s="271">
        <v>3.4116335213184398E-2</v>
      </c>
      <c r="F20" s="271">
        <v>2.39105094224215E-2</v>
      </c>
      <c r="G20" s="271">
        <v>2.5311395525932302E-2</v>
      </c>
      <c r="H20" s="271">
        <v>0.36925885081291199</v>
      </c>
      <c r="I20" s="277">
        <v>1.4120908975601201</v>
      </c>
      <c r="J20" s="271">
        <v>0.86787251982480196</v>
      </c>
    </row>
    <row r="21" spans="1:10" x14ac:dyDescent="0.2">
      <c r="A21" s="2" t="s">
        <v>40</v>
      </c>
      <c r="B21" s="274">
        <v>76</v>
      </c>
      <c r="C21" s="271">
        <v>0.87033170461654696</v>
      </c>
      <c r="D21" s="271">
        <v>4.9537699669599498E-2</v>
      </c>
      <c r="E21" s="271">
        <v>0</v>
      </c>
      <c r="F21" s="271">
        <v>0</v>
      </c>
      <c r="G21" s="271">
        <v>0</v>
      </c>
      <c r="H21" s="271">
        <v>8.0130577087402302E-2</v>
      </c>
      <c r="I21" s="277">
        <v>1.0538529157638501</v>
      </c>
      <c r="J21" s="271">
        <v>1</v>
      </c>
    </row>
    <row r="22" spans="1:10" x14ac:dyDescent="0.2">
      <c r="A22" s="2" t="s">
        <v>41</v>
      </c>
      <c r="B22" s="274">
        <v>86</v>
      </c>
      <c r="C22" s="271">
        <v>0.17746819555759399</v>
      </c>
      <c r="D22" s="271">
        <v>1.8609628081321699E-2</v>
      </c>
      <c r="E22" s="271">
        <v>7.0959627628326402E-2</v>
      </c>
      <c r="F22" s="271">
        <v>6.9420910440385298E-3</v>
      </c>
      <c r="G22" s="271">
        <v>0</v>
      </c>
      <c r="H22" s="271">
        <v>0.72602045536041304</v>
      </c>
      <c r="I22" s="277" t="s">
        <v>1</v>
      </c>
      <c r="J22" s="271">
        <v>0.71566592886757496</v>
      </c>
    </row>
    <row r="23" spans="1:10" x14ac:dyDescent="0.2">
      <c r="A23" s="2" t="s">
        <v>42</v>
      </c>
      <c r="B23" s="274">
        <v>71</v>
      </c>
      <c r="C23" s="271">
        <v>9.8356723785400405E-2</v>
      </c>
      <c r="D23" s="271">
        <v>1.9554791972041099E-2</v>
      </c>
      <c r="E23" s="271">
        <v>5.94097748398781E-3</v>
      </c>
      <c r="F23" s="271">
        <v>0</v>
      </c>
      <c r="G23" s="271">
        <v>5.9621082618832597E-3</v>
      </c>
      <c r="H23" s="271">
        <v>0.87018537521362305</v>
      </c>
      <c r="I23" s="277" t="s">
        <v>1</v>
      </c>
      <c r="J23" s="271">
        <v>0.90830703474009999</v>
      </c>
    </row>
    <row r="24" spans="1:10" x14ac:dyDescent="0.2">
      <c r="A24" s="2" t="s">
        <v>43</v>
      </c>
      <c r="B24" s="274">
        <v>71</v>
      </c>
      <c r="C24" s="271">
        <v>0.13858816027641299</v>
      </c>
      <c r="D24" s="271">
        <v>2.8561636805534401E-2</v>
      </c>
      <c r="E24" s="271">
        <v>3.8254843093454799E-3</v>
      </c>
      <c r="F24" s="271">
        <v>4.5425698161125197E-2</v>
      </c>
      <c r="G24" s="271">
        <v>7.0899282582104197E-3</v>
      </c>
      <c r="H24" s="271">
        <v>0.77650910615920998</v>
      </c>
      <c r="I24" s="277" t="s">
        <v>1</v>
      </c>
      <c r="J24" s="271">
        <v>0.74790423789221505</v>
      </c>
    </row>
    <row r="25" spans="1:10" x14ac:dyDescent="0.2">
      <c r="A25" s="2" t="s">
        <v>44</v>
      </c>
      <c r="B25" s="274">
        <v>68</v>
      </c>
      <c r="C25" s="271">
        <v>0.26010870933532698</v>
      </c>
      <c r="D25" s="271">
        <v>0</v>
      </c>
      <c r="E25" s="271">
        <v>2.1561674773693099E-2</v>
      </c>
      <c r="F25" s="271">
        <v>7.0517663843929802E-3</v>
      </c>
      <c r="G25" s="271">
        <v>7.8210923820734007E-3</v>
      </c>
      <c r="H25" s="271">
        <v>0.70345675945282005</v>
      </c>
      <c r="I25" s="277" t="s">
        <v>1</v>
      </c>
      <c r="J25" s="271">
        <v>0.87713584977737102</v>
      </c>
    </row>
    <row r="26" spans="1:10" x14ac:dyDescent="0.2">
      <c r="A26" s="2" t="s">
        <v>45</v>
      </c>
      <c r="B26" s="274">
        <v>54</v>
      </c>
      <c r="C26" s="271">
        <v>0.336769700050354</v>
      </c>
      <c r="D26" s="271">
        <v>6.5928556025028201E-2</v>
      </c>
      <c r="E26" s="271">
        <v>6.0315844602882897E-3</v>
      </c>
      <c r="F26" s="271">
        <v>0</v>
      </c>
      <c r="G26" s="271">
        <v>0</v>
      </c>
      <c r="H26" s="271">
        <v>0.59127014875411998</v>
      </c>
      <c r="I26" s="277" t="s">
        <v>1</v>
      </c>
      <c r="J26" s="271">
        <v>0.98524310225946898</v>
      </c>
    </row>
    <row r="27" spans="1:10" x14ac:dyDescent="0.2">
      <c r="A27" s="2" t="s">
        <v>46</v>
      </c>
      <c r="B27" s="274">
        <v>78</v>
      </c>
      <c r="C27" s="271">
        <v>0.64577084779739402</v>
      </c>
      <c r="D27" s="271">
        <v>0.101020410656929</v>
      </c>
      <c r="E27" s="271">
        <v>1.6021644696593298E-2</v>
      </c>
      <c r="F27" s="271">
        <v>2.6921981945633899E-2</v>
      </c>
      <c r="G27" s="271">
        <v>0</v>
      </c>
      <c r="H27" s="271">
        <v>0.21026511490345001</v>
      </c>
      <c r="I27" s="277">
        <v>1.2707612514495801</v>
      </c>
      <c r="J27" s="271">
        <v>0.94562273054839496</v>
      </c>
    </row>
    <row r="28" spans="1:10" x14ac:dyDescent="0.2">
      <c r="A28" s="2" t="s">
        <v>47</v>
      </c>
      <c r="B28" s="274">
        <v>97</v>
      </c>
      <c r="C28" s="271">
        <v>0.66251426935195901</v>
      </c>
      <c r="D28" s="271">
        <v>0.12034434825182</v>
      </c>
      <c r="E28" s="271">
        <v>2.9755195602774599E-2</v>
      </c>
      <c r="F28" s="271">
        <v>0</v>
      </c>
      <c r="G28" s="271">
        <v>0</v>
      </c>
      <c r="H28" s="271">
        <v>0.18738617002964</v>
      </c>
      <c r="I28" s="277">
        <v>1.2213286161422701</v>
      </c>
      <c r="J28" s="271">
        <v>0.96338334997609598</v>
      </c>
    </row>
    <row r="29" spans="1:10" x14ac:dyDescent="0.2">
      <c r="A29" s="2" t="s">
        <v>48</v>
      </c>
      <c r="B29" s="274">
        <v>82</v>
      </c>
      <c r="C29" s="271">
        <v>0.60631537437438998</v>
      </c>
      <c r="D29" s="271">
        <v>9.9818058311939198E-2</v>
      </c>
      <c r="E29" s="271">
        <v>2.02663019299507E-2</v>
      </c>
      <c r="F29" s="271">
        <v>0</v>
      </c>
      <c r="G29" s="271">
        <v>0</v>
      </c>
      <c r="H29" s="271">
        <v>0.27360025048255898</v>
      </c>
      <c r="I29" s="277">
        <v>1.19321405887604</v>
      </c>
      <c r="J29" s="271">
        <v>0.97210034507975596</v>
      </c>
    </row>
    <row r="30" spans="1:10" x14ac:dyDescent="0.2">
      <c r="A30" s="2" t="s">
        <v>49</v>
      </c>
      <c r="B30" s="274">
        <v>89</v>
      </c>
      <c r="C30" s="271">
        <v>0.86358231306076005</v>
      </c>
      <c r="D30" s="271">
        <v>5.1600139588117599E-2</v>
      </c>
      <c r="E30" s="271">
        <v>0</v>
      </c>
      <c r="F30" s="271">
        <v>0</v>
      </c>
      <c r="G30" s="271">
        <v>2.36997175961733E-2</v>
      </c>
      <c r="H30" s="271">
        <v>6.1117857694625903E-2</v>
      </c>
      <c r="I30" s="277">
        <v>1.15592908859253</v>
      </c>
      <c r="J30" s="271">
        <v>0.97475751660084498</v>
      </c>
    </row>
    <row r="31" spans="1:10" x14ac:dyDescent="0.2">
      <c r="A31" s="2" t="s">
        <v>50</v>
      </c>
      <c r="B31" s="274">
        <v>81</v>
      </c>
      <c r="C31" s="271">
        <v>0.83361095190048196</v>
      </c>
      <c r="D31" s="271">
        <v>0.106003187596798</v>
      </c>
      <c r="E31" s="271">
        <v>2.79701463878155E-2</v>
      </c>
      <c r="F31" s="271">
        <v>0</v>
      </c>
      <c r="G31" s="271">
        <v>2.20353789627552E-2</v>
      </c>
      <c r="H31" s="271">
        <v>1.0380314663052601E-2</v>
      </c>
      <c r="I31" s="277">
        <v>1.25270819664001</v>
      </c>
      <c r="J31" s="271">
        <v>0.94946995585596095</v>
      </c>
    </row>
    <row r="32" spans="1:10" x14ac:dyDescent="0.2">
      <c r="A32" s="2" t="s">
        <v>51</v>
      </c>
      <c r="B32" s="274">
        <v>89</v>
      </c>
      <c r="C32" s="271">
        <v>0.115651443600655</v>
      </c>
      <c r="D32" s="271">
        <v>8.3822999149560894E-3</v>
      </c>
      <c r="E32" s="271">
        <v>4.4129160232842003E-3</v>
      </c>
      <c r="F32" s="271">
        <v>3.10528595000505E-2</v>
      </c>
      <c r="G32" s="271">
        <v>2.3584187030792202E-2</v>
      </c>
      <c r="H32" s="271">
        <v>0.81691628694534302</v>
      </c>
      <c r="I32" s="277" t="s">
        <v>1</v>
      </c>
      <c r="J32" s="271">
        <v>0.67747013744830697</v>
      </c>
    </row>
    <row r="33" spans="1:10" x14ac:dyDescent="0.2">
      <c r="A33" s="2" t="s">
        <v>52</v>
      </c>
      <c r="B33" s="274">
        <v>66</v>
      </c>
      <c r="C33" s="271">
        <v>0.25533267855644198</v>
      </c>
      <c r="D33" s="271">
        <v>4.8074994236230899E-2</v>
      </c>
      <c r="E33" s="271">
        <v>2.5943610817193999E-2</v>
      </c>
      <c r="F33" s="271">
        <v>0</v>
      </c>
      <c r="G33" s="271">
        <v>0</v>
      </c>
      <c r="H33" s="271">
        <v>0.670648694038391</v>
      </c>
      <c r="I33" s="277" t="s">
        <v>1</v>
      </c>
      <c r="J33" s="271">
        <v>0.92122814724497804</v>
      </c>
    </row>
    <row r="34" spans="1:10" x14ac:dyDescent="0.2">
      <c r="A34" s="2" t="s">
        <v>53</v>
      </c>
      <c r="B34" s="274">
        <v>90</v>
      </c>
      <c r="C34" s="271">
        <v>0.72570306062698398</v>
      </c>
      <c r="D34" s="271">
        <v>3.27491872012615E-2</v>
      </c>
      <c r="E34" s="271">
        <v>4.4578682631254203E-2</v>
      </c>
      <c r="F34" s="271">
        <v>5.9756864793598704E-3</v>
      </c>
      <c r="G34" s="271">
        <v>3.1680062413215603E-2</v>
      </c>
      <c r="H34" s="271">
        <v>0.15931335091590901</v>
      </c>
      <c r="I34" s="277">
        <v>1.3170667886734</v>
      </c>
      <c r="J34" s="271">
        <v>0.90218183118209005</v>
      </c>
    </row>
    <row r="35" spans="1:10" x14ac:dyDescent="0.2">
      <c r="A35" s="2" t="s">
        <v>54</v>
      </c>
      <c r="B35" s="274">
        <v>90</v>
      </c>
      <c r="C35" s="271">
        <v>0.75020140409469604</v>
      </c>
      <c r="D35" s="271">
        <v>4.2506448924541501E-2</v>
      </c>
      <c r="E35" s="271">
        <v>0</v>
      </c>
      <c r="F35" s="271">
        <v>7.5459820218384301E-3</v>
      </c>
      <c r="G35" s="271">
        <v>8.6468355730176007E-3</v>
      </c>
      <c r="H35" s="271">
        <v>0.19109933078288999</v>
      </c>
      <c r="I35" s="277">
        <v>1.1232929229736299</v>
      </c>
      <c r="J35" s="271">
        <v>0.97998169839250704</v>
      </c>
    </row>
    <row r="36" spans="1:10" x14ac:dyDescent="0.2">
      <c r="A36" s="2" t="s">
        <v>55</v>
      </c>
      <c r="B36" s="274">
        <v>78</v>
      </c>
      <c r="C36" s="271">
        <v>0.64791369438171398</v>
      </c>
      <c r="D36" s="271">
        <v>5.5078610777854899E-2</v>
      </c>
      <c r="E36" s="271">
        <v>8.1205861642956699E-3</v>
      </c>
      <c r="F36" s="271">
        <v>0</v>
      </c>
      <c r="G36" s="271">
        <v>0</v>
      </c>
      <c r="H36" s="271">
        <v>0.28888708353042603</v>
      </c>
      <c r="I36" s="277">
        <v>1.10029315948486</v>
      </c>
      <c r="J36" s="271">
        <v>0.98858045429442598</v>
      </c>
    </row>
    <row r="37" spans="1:10" x14ac:dyDescent="0.2">
      <c r="A37" s="2" t="s">
        <v>56</v>
      </c>
      <c r="B37" s="274">
        <v>83</v>
      </c>
      <c r="C37" s="271">
        <v>0.74638593196868896</v>
      </c>
      <c r="D37" s="271">
        <v>0.14650264382362399</v>
      </c>
      <c r="E37" s="271">
        <v>0</v>
      </c>
      <c r="F37" s="271">
        <v>0</v>
      </c>
      <c r="G37" s="271">
        <v>0</v>
      </c>
      <c r="H37" s="271">
        <v>0.107111409306526</v>
      </c>
      <c r="I37" s="277">
        <v>1.1640771627426101</v>
      </c>
      <c r="J37" s="271">
        <v>1</v>
      </c>
    </row>
    <row r="38" spans="1:10" x14ac:dyDescent="0.2">
      <c r="A38" s="2" t="s">
        <v>57</v>
      </c>
      <c r="B38" s="274">
        <v>78</v>
      </c>
      <c r="C38" s="271">
        <v>0.119958281517029</v>
      </c>
      <c r="D38" s="271">
        <v>1.2709412723779699E-2</v>
      </c>
      <c r="E38" s="271">
        <v>4.1695766150951399E-2</v>
      </c>
      <c r="F38" s="271">
        <v>3.8870681077241898E-2</v>
      </c>
      <c r="G38" s="271">
        <v>0</v>
      </c>
      <c r="H38" s="271">
        <v>0.78676587343215898</v>
      </c>
      <c r="I38" s="277" t="s">
        <v>1</v>
      </c>
      <c r="J38" s="271">
        <v>0.62216910165905404</v>
      </c>
    </row>
    <row r="39" spans="1:10" x14ac:dyDescent="0.2">
      <c r="A39" s="2" t="s">
        <v>58</v>
      </c>
      <c r="B39" s="274">
        <v>79</v>
      </c>
      <c r="C39" s="271">
        <v>0.159692198038101</v>
      </c>
      <c r="D39" s="271">
        <v>2.95222252607346E-2</v>
      </c>
      <c r="E39" s="271">
        <v>6.2364310026168802E-2</v>
      </c>
      <c r="F39" s="271">
        <v>5.0143781118094904E-3</v>
      </c>
      <c r="G39" s="271">
        <v>5.5725887417793302E-2</v>
      </c>
      <c r="H39" s="271">
        <v>0.68768101930618297</v>
      </c>
      <c r="I39" s="277">
        <v>2.25575947761536</v>
      </c>
      <c r="J39" s="271">
        <v>0.60583705760058504</v>
      </c>
    </row>
    <row r="40" spans="1:10" x14ac:dyDescent="0.2">
      <c r="A40" s="2" t="s">
        <v>59</v>
      </c>
      <c r="B40" s="274">
        <v>74</v>
      </c>
      <c r="C40" s="271">
        <v>0.27790758013725297</v>
      </c>
      <c r="D40" s="271">
        <v>4.7648951411247302E-2</v>
      </c>
      <c r="E40" s="271">
        <v>5.5242562666535404E-3</v>
      </c>
      <c r="F40" s="271">
        <v>1.7452318221330601E-2</v>
      </c>
      <c r="G40" s="271">
        <v>2.82873064279556E-2</v>
      </c>
      <c r="H40" s="271">
        <v>0.62317955493927002</v>
      </c>
      <c r="I40" s="277">
        <v>1.59498810768127</v>
      </c>
      <c r="J40" s="271">
        <v>0.86395673052669997</v>
      </c>
    </row>
    <row r="41" spans="1:10" x14ac:dyDescent="0.2">
      <c r="A41" s="2" t="s">
        <v>60</v>
      </c>
      <c r="B41" s="274">
        <v>57</v>
      </c>
      <c r="C41" s="271">
        <v>0.21399536728858901</v>
      </c>
      <c r="D41" s="271">
        <v>8.9201949536800398E-2</v>
      </c>
      <c r="E41" s="271">
        <v>4.0111381560564E-2</v>
      </c>
      <c r="F41" s="271">
        <v>4.5312970876693698E-2</v>
      </c>
      <c r="G41" s="271">
        <v>3.6810345947742497E-2</v>
      </c>
      <c r="H41" s="271">
        <v>0.57456797361373901</v>
      </c>
      <c r="I41" s="277" t="s">
        <v>1</v>
      </c>
      <c r="J41" s="271">
        <v>0.71268100656564104</v>
      </c>
    </row>
    <row r="42" spans="1:10" x14ac:dyDescent="0.2">
      <c r="A42" s="2" t="s">
        <v>61</v>
      </c>
      <c r="B42" s="274">
        <v>75</v>
      </c>
      <c r="C42" s="271">
        <v>0.55433911085128795</v>
      </c>
      <c r="D42" s="271">
        <v>9.6445083618164104E-2</v>
      </c>
      <c r="E42" s="271">
        <v>0</v>
      </c>
      <c r="F42" s="271">
        <v>0</v>
      </c>
      <c r="G42" s="271">
        <v>9.9591389298439009E-3</v>
      </c>
      <c r="H42" s="271">
        <v>0.33925667405128501</v>
      </c>
      <c r="I42" s="277">
        <v>1.20625507831573</v>
      </c>
      <c r="J42" s="271">
        <v>0.98492737130073205</v>
      </c>
    </row>
    <row r="43" spans="1:10" x14ac:dyDescent="0.2">
      <c r="A43" s="2" t="s">
        <v>62</v>
      </c>
      <c r="B43" s="274">
        <v>72</v>
      </c>
      <c r="C43" s="271">
        <v>0.25550818443298301</v>
      </c>
      <c r="D43" s="271">
        <v>1.27566261216998E-2</v>
      </c>
      <c r="E43" s="271">
        <v>2.0546754822134999E-2</v>
      </c>
      <c r="F43" s="271">
        <v>3.5548124462366097E-2</v>
      </c>
      <c r="G43" s="271">
        <v>4.5085318386554697E-2</v>
      </c>
      <c r="H43" s="271">
        <v>0.63055497407913197</v>
      </c>
      <c r="I43" s="277">
        <v>1.9225616455078101</v>
      </c>
      <c r="J43" s="271">
        <v>0.72612920619235299</v>
      </c>
    </row>
    <row r="44" spans="1:10" x14ac:dyDescent="0.2">
      <c r="A44" s="2" t="s">
        <v>63</v>
      </c>
      <c r="B44" s="274">
        <v>71</v>
      </c>
      <c r="C44" s="271">
        <v>0.178300350904465</v>
      </c>
      <c r="D44" s="271">
        <v>3.11653204262257E-2</v>
      </c>
      <c r="E44" s="271">
        <v>6.2172751873731599E-2</v>
      </c>
      <c r="F44" s="271">
        <v>0</v>
      </c>
      <c r="G44" s="271">
        <v>5.2140443585813002E-3</v>
      </c>
      <c r="H44" s="271">
        <v>0.72314751148223899</v>
      </c>
      <c r="I44" s="277">
        <v>1.6370432376861599</v>
      </c>
      <c r="J44" s="271">
        <v>0.75659672884447804</v>
      </c>
    </row>
    <row r="45" spans="1:10" x14ac:dyDescent="0.2">
      <c r="A45" s="2" t="s">
        <v>64</v>
      </c>
      <c r="B45" s="274">
        <v>75</v>
      </c>
      <c r="C45" s="271">
        <v>0.170904710888863</v>
      </c>
      <c r="D45" s="271">
        <v>0.13762210309505499</v>
      </c>
      <c r="E45" s="271">
        <v>3.0926873907446899E-2</v>
      </c>
      <c r="F45" s="271">
        <v>2.77144126594067E-2</v>
      </c>
      <c r="G45" s="271">
        <v>6.7296088673174399E-3</v>
      </c>
      <c r="H45" s="271">
        <v>0.62610226869583097</v>
      </c>
      <c r="I45" s="277">
        <v>1.8278669118881199</v>
      </c>
      <c r="J45" s="271">
        <v>0.82516369106430099</v>
      </c>
    </row>
    <row r="46" spans="1:10" x14ac:dyDescent="0.2">
      <c r="A46" s="2" t="s">
        <v>65</v>
      </c>
      <c r="B46" s="274">
        <v>76</v>
      </c>
      <c r="C46" s="271">
        <v>0.314246326684952</v>
      </c>
      <c r="D46" s="271">
        <v>0.127199232578278</v>
      </c>
      <c r="E46" s="271">
        <v>2.8943248093128201E-2</v>
      </c>
      <c r="F46" s="271">
        <v>8.1371171399950998E-3</v>
      </c>
      <c r="G46" s="271">
        <v>6.0652415268123098E-3</v>
      </c>
      <c r="H46" s="271">
        <v>0.51540881395339999</v>
      </c>
      <c r="I46" s="277">
        <v>1.482381939888</v>
      </c>
      <c r="J46" s="271">
        <v>0.91096493336019002</v>
      </c>
    </row>
    <row r="47" spans="1:10" x14ac:dyDescent="0.2">
      <c r="A47" s="2" t="s">
        <v>66</v>
      </c>
      <c r="B47" s="274">
        <v>91</v>
      </c>
      <c r="C47" s="271">
        <v>0.79789710044860795</v>
      </c>
      <c r="D47" s="271">
        <v>5.0110332667827599E-2</v>
      </c>
      <c r="E47" s="271">
        <v>3.1556393951177597E-2</v>
      </c>
      <c r="F47" s="271">
        <v>0</v>
      </c>
      <c r="G47" s="271">
        <v>0</v>
      </c>
      <c r="H47" s="271">
        <v>0.120436161756516</v>
      </c>
      <c r="I47" s="277">
        <v>1.1287264823913601</v>
      </c>
      <c r="J47" s="271">
        <v>0.96412267878684399</v>
      </c>
    </row>
    <row r="48" spans="1:10" x14ac:dyDescent="0.2">
      <c r="A48" s="2" t="s">
        <v>67</v>
      </c>
      <c r="B48" s="274">
        <v>84</v>
      </c>
      <c r="C48" s="271">
        <v>0.89337861537933305</v>
      </c>
      <c r="D48" s="271">
        <v>4.8407167196273797E-2</v>
      </c>
      <c r="E48" s="271">
        <v>0</v>
      </c>
      <c r="F48" s="271">
        <v>0</v>
      </c>
      <c r="G48" s="271">
        <v>1.6621826216578501E-2</v>
      </c>
      <c r="H48" s="271">
        <v>4.1592407971620601E-2</v>
      </c>
      <c r="I48" s="277">
        <v>1.1198805570602399</v>
      </c>
      <c r="J48" s="271">
        <v>0.98265682986644298</v>
      </c>
    </row>
    <row r="49" spans="1:10" x14ac:dyDescent="0.2">
      <c r="A49" s="2" t="s">
        <v>68</v>
      </c>
      <c r="B49" s="274">
        <v>73</v>
      </c>
      <c r="C49" s="271">
        <v>0.51404601335525502</v>
      </c>
      <c r="D49" s="271">
        <v>6.6466704010963398E-2</v>
      </c>
      <c r="E49" s="271">
        <v>0</v>
      </c>
      <c r="F49" s="271">
        <v>0</v>
      </c>
      <c r="G49" s="271">
        <v>0</v>
      </c>
      <c r="H49" s="271">
        <v>0.41948729753494302</v>
      </c>
      <c r="I49" s="277">
        <v>1.11449658870697</v>
      </c>
      <c r="J49" s="271">
        <v>1</v>
      </c>
    </row>
    <row r="50" spans="1:10" x14ac:dyDescent="0.2">
      <c r="A50" s="2" t="s">
        <v>69</v>
      </c>
      <c r="B50" s="274">
        <v>35</v>
      </c>
      <c r="C50" s="271">
        <v>2.4134209379553798E-2</v>
      </c>
      <c r="D50" s="271">
        <v>7.8453868627548204E-2</v>
      </c>
      <c r="E50" s="271">
        <v>4.9576979130506502E-2</v>
      </c>
      <c r="F50" s="271">
        <v>9.5640905201435106E-3</v>
      </c>
      <c r="G50" s="271">
        <v>0</v>
      </c>
      <c r="H50" s="271">
        <v>0.83827084302902199</v>
      </c>
      <c r="I50" s="277" t="s">
        <v>1</v>
      </c>
      <c r="J50" s="271">
        <v>0.63432027864387697</v>
      </c>
    </row>
    <row r="51" spans="1:10" x14ac:dyDescent="0.2">
      <c r="A51" s="2" t="s">
        <v>70</v>
      </c>
      <c r="B51" s="274">
        <v>65</v>
      </c>
      <c r="C51" s="271">
        <v>0.14079886674881001</v>
      </c>
      <c r="D51" s="271">
        <v>0.135762974619865</v>
      </c>
      <c r="E51" s="271">
        <v>6.6638559103012099E-2</v>
      </c>
      <c r="F51" s="271">
        <v>1.11125912517309E-2</v>
      </c>
      <c r="G51" s="271">
        <v>3.64649556577206E-2</v>
      </c>
      <c r="H51" s="271">
        <v>0.60922205448150601</v>
      </c>
      <c r="I51" s="277">
        <v>2.1470394134521502</v>
      </c>
      <c r="J51" s="271">
        <v>0.70772120899374902</v>
      </c>
    </row>
    <row r="52" spans="1:10" x14ac:dyDescent="0.2">
      <c r="A52" s="2" t="s">
        <v>71</v>
      </c>
      <c r="B52" s="274">
        <v>73</v>
      </c>
      <c r="C52" s="271">
        <v>0.81081300973892201</v>
      </c>
      <c r="D52" s="271">
        <v>1.2566614896059E-2</v>
      </c>
      <c r="E52" s="271">
        <v>0</v>
      </c>
      <c r="F52" s="271">
        <v>0</v>
      </c>
      <c r="G52" s="271">
        <v>0</v>
      </c>
      <c r="H52" s="271">
        <v>0.17662034928798701</v>
      </c>
      <c r="I52" s="277">
        <v>1.0152622461319001</v>
      </c>
      <c r="J52" s="271">
        <v>1</v>
      </c>
    </row>
    <row r="53" spans="1:10" x14ac:dyDescent="0.2">
      <c r="A53" s="2" t="s">
        <v>72</v>
      </c>
      <c r="B53" s="274">
        <v>58</v>
      </c>
      <c r="C53" s="271">
        <v>0.33733245730400102</v>
      </c>
      <c r="D53" s="271">
        <v>0.120185427367687</v>
      </c>
      <c r="E53" s="271">
        <v>0</v>
      </c>
      <c r="F53" s="271">
        <v>0</v>
      </c>
      <c r="G53" s="271">
        <v>0</v>
      </c>
      <c r="H53" s="271">
        <v>0.54248213768005404</v>
      </c>
      <c r="I53" s="277">
        <v>1.26269006729126</v>
      </c>
      <c r="J53" s="271">
        <v>1</v>
      </c>
    </row>
    <row r="54" spans="1:10" x14ac:dyDescent="0.2">
      <c r="A54" s="2" t="s">
        <v>73</v>
      </c>
      <c r="B54" s="274">
        <v>51</v>
      </c>
      <c r="C54" s="271">
        <v>4.2155012488365199E-3</v>
      </c>
      <c r="D54" s="271">
        <v>7.5110606849193601E-2</v>
      </c>
      <c r="E54" s="271">
        <v>0</v>
      </c>
      <c r="F54" s="271">
        <v>0</v>
      </c>
      <c r="G54" s="271">
        <v>1.7972029745578801E-2</v>
      </c>
      <c r="H54" s="271">
        <v>0.90270185470581099</v>
      </c>
      <c r="I54" s="277" t="s">
        <v>1</v>
      </c>
      <c r="J54" s="271">
        <v>0.81528906776750498</v>
      </c>
    </row>
    <row r="55" spans="1:10" x14ac:dyDescent="0.2">
      <c r="A55" s="2" t="s">
        <v>74</v>
      </c>
      <c r="B55" s="274">
        <v>83</v>
      </c>
      <c r="C55" s="271">
        <v>0.64578938484191895</v>
      </c>
      <c r="D55" s="271">
        <v>8.7880849838256794E-2</v>
      </c>
      <c r="E55" s="271">
        <v>0</v>
      </c>
      <c r="F55" s="271">
        <v>2.7390113100409501E-2</v>
      </c>
      <c r="G55" s="271">
        <v>0</v>
      </c>
      <c r="H55" s="271">
        <v>0.23893967270851099</v>
      </c>
      <c r="I55" s="277">
        <v>1.2234398126602199</v>
      </c>
      <c r="J55" s="271">
        <v>0.96401058972486897</v>
      </c>
    </row>
    <row r="56" spans="1:10" x14ac:dyDescent="0.2">
      <c r="A56" s="2" t="s">
        <v>75</v>
      </c>
      <c r="B56" s="274">
        <v>78</v>
      </c>
      <c r="C56" s="271">
        <v>0.157282710075378</v>
      </c>
      <c r="D56" s="271">
        <v>4.7337923198938398E-2</v>
      </c>
      <c r="E56" s="271">
        <v>0</v>
      </c>
      <c r="F56" s="271">
        <v>0</v>
      </c>
      <c r="G56" s="271">
        <v>3.5617448389530203E-2</v>
      </c>
      <c r="H56" s="271">
        <v>0.75976192951202404</v>
      </c>
      <c r="I56" s="277" t="s">
        <v>1</v>
      </c>
      <c r="J56" s="271">
        <v>0.85174103896080899</v>
      </c>
    </row>
    <row r="57" spans="1:10" x14ac:dyDescent="0.2">
      <c r="A57" s="2" t="s">
        <v>76</v>
      </c>
      <c r="B57" s="274">
        <v>73</v>
      </c>
      <c r="C57" s="271">
        <v>0.235262140631676</v>
      </c>
      <c r="D57" s="271">
        <v>1.20893623679876E-2</v>
      </c>
      <c r="E57" s="271">
        <v>3.8808200508356101E-2</v>
      </c>
      <c r="F57" s="271">
        <v>2.8518021106719998E-2</v>
      </c>
      <c r="G57" s="271">
        <v>8.0747632309794409E-3</v>
      </c>
      <c r="H57" s="271">
        <v>0.67724752426147505</v>
      </c>
      <c r="I57" s="277" t="s">
        <v>1</v>
      </c>
      <c r="J57" s="271">
        <v>0.76638139848483999</v>
      </c>
    </row>
    <row r="58" spans="1:10" x14ac:dyDescent="0.2">
      <c r="A58" s="2" t="s">
        <v>77</v>
      </c>
      <c r="B58" s="274">
        <v>66</v>
      </c>
      <c r="C58" s="271">
        <v>0.22383500635623901</v>
      </c>
      <c r="D58" s="271">
        <v>5.8578446507453898E-2</v>
      </c>
      <c r="E58" s="271">
        <v>2.9118072241544699E-2</v>
      </c>
      <c r="F58" s="271">
        <v>2.6359705254435501E-2</v>
      </c>
      <c r="G58" s="271">
        <v>5.3918007761239999E-2</v>
      </c>
      <c r="H58" s="271">
        <v>0.60819077491760298</v>
      </c>
      <c r="I58" s="277">
        <v>2.0504238605499299</v>
      </c>
      <c r="J58" s="271">
        <v>0.72079324678031098</v>
      </c>
    </row>
    <row r="59" spans="1:10" x14ac:dyDescent="0.2">
      <c r="A59" s="2" t="s">
        <v>78</v>
      </c>
      <c r="B59" s="274">
        <v>65</v>
      </c>
      <c r="C59" s="271">
        <v>0.331706702709198</v>
      </c>
      <c r="D59" s="271">
        <v>0</v>
      </c>
      <c r="E59" s="271">
        <v>0</v>
      </c>
      <c r="F59" s="271">
        <v>7.1293739601969702E-3</v>
      </c>
      <c r="G59" s="271">
        <v>0</v>
      </c>
      <c r="H59" s="271">
        <v>0.66116392612457298</v>
      </c>
      <c r="I59" s="277">
        <v>1.06312227249146</v>
      </c>
      <c r="J59" s="271">
        <v>0.97895922408771996</v>
      </c>
    </row>
    <row r="60" spans="1:10" x14ac:dyDescent="0.2">
      <c r="A60" s="2" t="s">
        <v>79</v>
      </c>
      <c r="B60" s="274">
        <v>72</v>
      </c>
      <c r="C60" s="271">
        <v>0.47451040148735002</v>
      </c>
      <c r="D60" s="271">
        <v>8.6346551775932298E-2</v>
      </c>
      <c r="E60" s="271">
        <v>2.2484920918941501E-2</v>
      </c>
      <c r="F60" s="271">
        <v>0</v>
      </c>
      <c r="G60" s="271">
        <v>5.30108716338873E-3</v>
      </c>
      <c r="H60" s="271">
        <v>0.41135704517364502</v>
      </c>
      <c r="I60" s="277">
        <v>1.25910568237305</v>
      </c>
      <c r="J60" s="271">
        <v>0.95279649990409698</v>
      </c>
    </row>
    <row r="61" spans="1:10" x14ac:dyDescent="0.2">
      <c r="A61" s="2" t="s">
        <v>80</v>
      </c>
      <c r="B61" s="274">
        <v>79</v>
      </c>
      <c r="C61" s="271">
        <v>0.82140213251113903</v>
      </c>
      <c r="D61" s="271">
        <v>7.7180050313472706E-2</v>
      </c>
      <c r="E61" s="271">
        <v>2.87706796079874E-2</v>
      </c>
      <c r="F61" s="271">
        <v>0</v>
      </c>
      <c r="G61" s="271">
        <v>0</v>
      </c>
      <c r="H61" s="271">
        <v>7.2647117078304305E-2</v>
      </c>
      <c r="I61" s="277">
        <v>1.14527523517609</v>
      </c>
      <c r="J61" s="271">
        <v>0.96897547764880199</v>
      </c>
    </row>
    <row r="62" spans="1:10" x14ac:dyDescent="0.2">
      <c r="A62" s="2" t="s">
        <v>81</v>
      </c>
      <c r="B62" s="274">
        <v>82</v>
      </c>
      <c r="C62" s="271">
        <v>0.24376557767391199</v>
      </c>
      <c r="D62" s="271">
        <v>0.11799503117799801</v>
      </c>
      <c r="E62" s="271">
        <v>2.8337268158793401E-2</v>
      </c>
      <c r="F62" s="271">
        <v>1.4246249571442601E-2</v>
      </c>
      <c r="G62" s="271">
        <v>2.1186020225286501E-2</v>
      </c>
      <c r="H62" s="271">
        <v>0.57446986436843905</v>
      </c>
      <c r="I62" s="277">
        <v>1.71006107330322</v>
      </c>
      <c r="J62" s="271">
        <v>0.850140963139844</v>
      </c>
    </row>
    <row r="63" spans="1:10" x14ac:dyDescent="0.2">
      <c r="A63" s="2" t="s">
        <v>82</v>
      </c>
      <c r="B63" s="274">
        <v>77</v>
      </c>
      <c r="C63" s="271">
        <v>0.27729991078376798</v>
      </c>
      <c r="D63" s="271">
        <v>0.14542698860168499</v>
      </c>
      <c r="E63" s="271">
        <v>2.4975493550300602E-2</v>
      </c>
      <c r="F63" s="271">
        <v>0</v>
      </c>
      <c r="G63" s="271">
        <v>1.5097148716449699E-2</v>
      </c>
      <c r="H63" s="271">
        <v>0.53720045089721702</v>
      </c>
      <c r="I63" s="277">
        <v>1.55265092849731</v>
      </c>
      <c r="J63" s="271">
        <v>0.91341252818943997</v>
      </c>
    </row>
    <row r="64" spans="1:10" x14ac:dyDescent="0.2">
      <c r="A64" s="2" t="s">
        <v>83</v>
      </c>
      <c r="B64" s="274">
        <v>90</v>
      </c>
      <c r="C64" s="271">
        <v>0.745136559009552</v>
      </c>
      <c r="D64" s="271">
        <v>0.123230040073395</v>
      </c>
      <c r="E64" s="271">
        <v>4.0654409676790203E-2</v>
      </c>
      <c r="F64" s="271">
        <v>5.9398240409791504E-3</v>
      </c>
      <c r="G64" s="271">
        <v>2.5305967777967502E-2</v>
      </c>
      <c r="H64" s="271">
        <v>5.97331747412682E-2</v>
      </c>
      <c r="I64" s="277">
        <v>1.34413874149323</v>
      </c>
      <c r="J64" s="271">
        <v>0.92353212784766403</v>
      </c>
    </row>
    <row r="65" spans="1:10" x14ac:dyDescent="0.2">
      <c r="A65" s="2" t="s">
        <v>84</v>
      </c>
      <c r="B65" s="274">
        <v>69</v>
      </c>
      <c r="C65" s="271">
        <v>0.66653543710708596</v>
      </c>
      <c r="D65" s="271">
        <v>0.174024984240532</v>
      </c>
      <c r="E65" s="271">
        <v>1.3911746442318001E-2</v>
      </c>
      <c r="F65" s="271">
        <v>0</v>
      </c>
      <c r="G65" s="271">
        <v>0</v>
      </c>
      <c r="H65" s="271">
        <v>0.145527824759483</v>
      </c>
      <c r="I65" s="277">
        <v>1.2362259626388501</v>
      </c>
      <c r="J65" s="271">
        <v>0.98371890043147903</v>
      </c>
    </row>
    <row r="66" spans="1:10" x14ac:dyDescent="0.2">
      <c r="A66" s="2" t="s">
        <v>85</v>
      </c>
      <c r="B66" s="274">
        <v>83</v>
      </c>
      <c r="C66" s="271">
        <v>0.15603943169116999</v>
      </c>
      <c r="D66" s="271">
        <v>3.9423495531082202E-2</v>
      </c>
      <c r="E66" s="271">
        <v>1.6652291640639302E-2</v>
      </c>
      <c r="F66" s="271">
        <v>2.52952184528112E-2</v>
      </c>
      <c r="G66" s="271">
        <v>0</v>
      </c>
      <c r="H66" s="271">
        <v>0.76258957386016801</v>
      </c>
      <c r="I66" s="277">
        <v>1.6259781122207599</v>
      </c>
      <c r="J66" s="271">
        <v>0.82331227486148895</v>
      </c>
    </row>
    <row r="67" spans="1:10" x14ac:dyDescent="0.2">
      <c r="A67" s="2" t="s">
        <v>86</v>
      </c>
      <c r="B67" s="274">
        <v>68</v>
      </c>
      <c r="C67" s="271">
        <v>0.137780547142029</v>
      </c>
      <c r="D67" s="271">
        <v>8.48051011562347E-2</v>
      </c>
      <c r="E67" s="271">
        <v>3.8155067712068599E-2</v>
      </c>
      <c r="F67" s="271">
        <v>2.31020748615265E-2</v>
      </c>
      <c r="G67" s="271">
        <v>7.1115009486675297E-3</v>
      </c>
      <c r="H67" s="271">
        <v>0.70904570817947399</v>
      </c>
      <c r="I67" s="277" t="s">
        <v>1</v>
      </c>
      <c r="J67" s="271">
        <v>0.76501929875488694</v>
      </c>
    </row>
    <row r="68" spans="1:10" x14ac:dyDescent="0.2">
      <c r="A68" s="2" t="s">
        <v>87</v>
      </c>
      <c r="B68" s="274">
        <v>62</v>
      </c>
      <c r="C68" s="271">
        <v>0.23230081796646099</v>
      </c>
      <c r="D68" s="271">
        <v>3.6507472395896898E-2</v>
      </c>
      <c r="E68" s="271">
        <v>3.08497399091721E-2</v>
      </c>
      <c r="F68" s="271">
        <v>2.1504163742065398E-2</v>
      </c>
      <c r="G68" s="271">
        <v>1.3636278919875599E-2</v>
      </c>
      <c r="H68" s="271">
        <v>0.66520154476165805</v>
      </c>
      <c r="I68" s="277">
        <v>1.64894127845764</v>
      </c>
      <c r="J68" s="271">
        <v>0.80289580775887803</v>
      </c>
    </row>
    <row r="69" spans="1:10" x14ac:dyDescent="0.2">
      <c r="A69" s="2" t="s">
        <v>88</v>
      </c>
      <c r="B69" s="274">
        <v>67</v>
      </c>
      <c r="C69" s="271">
        <v>0.23778899013996099</v>
      </c>
      <c r="D69" s="271">
        <v>6.5356008708477003E-3</v>
      </c>
      <c r="E69" s="271">
        <v>4.3886382132768603E-2</v>
      </c>
      <c r="F69" s="271">
        <v>0</v>
      </c>
      <c r="G69" s="271">
        <v>1.3071201741695401E-2</v>
      </c>
      <c r="H69" s="271">
        <v>0.69871783256530795</v>
      </c>
      <c r="I69" s="277" t="s">
        <v>1</v>
      </c>
      <c r="J69" s="271">
        <v>0.81094937363568498</v>
      </c>
    </row>
    <row r="70" spans="1:10" x14ac:dyDescent="0.2">
      <c r="A70" s="2" t="s">
        <v>89</v>
      </c>
      <c r="B70" s="274">
        <v>96</v>
      </c>
      <c r="C70" s="271">
        <v>0.87427783012390103</v>
      </c>
      <c r="D70" s="271">
        <v>6.5593689680099501E-2</v>
      </c>
      <c r="E70" s="271">
        <v>2.82563585788012E-2</v>
      </c>
      <c r="F70" s="271">
        <v>0</v>
      </c>
      <c r="G70" s="271">
        <v>0</v>
      </c>
      <c r="H70" s="271">
        <v>3.1872142106294597E-2</v>
      </c>
      <c r="I70" s="277">
        <v>1.12612628936768</v>
      </c>
      <c r="J70" s="271">
        <v>0.97081340264056704</v>
      </c>
    </row>
    <row r="71" spans="1:10" x14ac:dyDescent="0.2">
      <c r="A71" s="3" t="s">
        <v>90</v>
      </c>
      <c r="B71" s="275">
        <v>71</v>
      </c>
      <c r="C71" s="272">
        <v>0.74017161130905196</v>
      </c>
      <c r="D71" s="272">
        <v>1.7716286703944199E-2</v>
      </c>
      <c r="E71" s="272">
        <v>0</v>
      </c>
      <c r="F71" s="272">
        <v>0</v>
      </c>
      <c r="G71" s="272">
        <v>9.3189226463437098E-3</v>
      </c>
      <c r="H71" s="272">
        <v>0.23279316723346699</v>
      </c>
      <c r="I71" s="278">
        <v>1.07167816162109</v>
      </c>
      <c r="J71" s="272">
        <v>0.98785344134670905</v>
      </c>
    </row>
    <row r="73" spans="1:10" x14ac:dyDescent="0.2">
      <c r="A73" t="s">
        <v>219</v>
      </c>
    </row>
    <row r="75" spans="1:10" x14ac:dyDescent="0.2">
      <c r="A75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4" width="12.77734375" bestFit="1" customWidth="1"/>
  </cols>
  <sheetData>
    <row r="1" spans="1:14" x14ac:dyDescent="0.2">
      <c r="A1" s="16" t="str">
        <f>HYPERLINK("#'Inhalt'!A1", "Inhalt")</f>
        <v>Inhalt</v>
      </c>
    </row>
    <row r="3" spans="1:14" x14ac:dyDescent="0.2">
      <c r="A3" s="1" t="s">
        <v>220</v>
      </c>
    </row>
    <row r="4" spans="1:14" x14ac:dyDescent="0.2">
      <c r="A4" t="s">
        <v>221</v>
      </c>
    </row>
    <row r="5" spans="1:14" ht="25.5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222</v>
      </c>
      <c r="J5" s="4" t="s">
        <v>223</v>
      </c>
      <c r="K5" s="4" t="s">
        <v>224</v>
      </c>
      <c r="L5" s="4" t="s">
        <v>225</v>
      </c>
      <c r="M5" s="4" t="s">
        <v>226</v>
      </c>
      <c r="N5" s="4" t="s">
        <v>25</v>
      </c>
    </row>
    <row r="6" spans="1:14" x14ac:dyDescent="0.2">
      <c r="A6" s="5" t="s">
        <v>26</v>
      </c>
      <c r="B6" s="285" t="s">
        <v>1</v>
      </c>
      <c r="C6" s="282" t="s">
        <v>1</v>
      </c>
      <c r="D6" s="282" t="s">
        <v>1</v>
      </c>
      <c r="E6" s="282" t="s">
        <v>1</v>
      </c>
      <c r="F6" s="282" t="s">
        <v>1</v>
      </c>
      <c r="G6" s="282" t="s">
        <v>1</v>
      </c>
      <c r="H6" s="282" t="s">
        <v>1</v>
      </c>
      <c r="I6" s="282" t="s">
        <v>1</v>
      </c>
      <c r="J6" s="282" t="s">
        <v>1</v>
      </c>
      <c r="K6" s="282" t="s">
        <v>1</v>
      </c>
      <c r="L6" s="282" t="s">
        <v>1</v>
      </c>
      <c r="M6" s="282" t="s">
        <v>1</v>
      </c>
      <c r="N6" s="288" t="s">
        <v>1</v>
      </c>
    </row>
    <row r="7" spans="1:14" x14ac:dyDescent="0.2">
      <c r="A7" s="2" t="s">
        <v>26</v>
      </c>
      <c r="B7" s="286">
        <v>2387</v>
      </c>
      <c r="C7" s="283">
        <v>6.8539068102836595E-2</v>
      </c>
      <c r="D7" s="283">
        <v>0.102320998907089</v>
      </c>
      <c r="E7" s="283">
        <v>0.111993379890919</v>
      </c>
      <c r="F7" s="283">
        <v>0.10320642590522799</v>
      </c>
      <c r="G7" s="283">
        <v>8.1207696348428692E-3</v>
      </c>
      <c r="H7" s="283">
        <v>0.28847315907478299</v>
      </c>
      <c r="I7" s="283">
        <v>3.7505067884922E-2</v>
      </c>
      <c r="J7" s="283">
        <v>0.17375220358371701</v>
      </c>
      <c r="K7" s="283">
        <v>5.9122618287801701E-2</v>
      </c>
      <c r="L7" s="283">
        <v>2.9197800904512398E-2</v>
      </c>
      <c r="M7" s="283">
        <v>1.7768489196896602E-2</v>
      </c>
      <c r="N7" s="289">
        <v>6.3767051696777299</v>
      </c>
    </row>
    <row r="8" spans="1:14" x14ac:dyDescent="0.2">
      <c r="A8" s="5" t="s">
        <v>27</v>
      </c>
      <c r="B8" s="285" t="s">
        <v>1</v>
      </c>
      <c r="C8" s="282" t="s">
        <v>1</v>
      </c>
      <c r="D8" s="282" t="s">
        <v>1</v>
      </c>
      <c r="E8" s="282" t="s">
        <v>1</v>
      </c>
      <c r="F8" s="282" t="s">
        <v>1</v>
      </c>
      <c r="G8" s="282" t="s">
        <v>1</v>
      </c>
      <c r="H8" s="282" t="s">
        <v>1</v>
      </c>
      <c r="I8" s="282" t="s">
        <v>1</v>
      </c>
      <c r="J8" s="282" t="s">
        <v>1</v>
      </c>
      <c r="K8" s="282" t="s">
        <v>1</v>
      </c>
      <c r="L8" s="282" t="s">
        <v>1</v>
      </c>
      <c r="M8" s="282" t="s">
        <v>1</v>
      </c>
      <c r="N8" s="288" t="s">
        <v>1</v>
      </c>
    </row>
    <row r="9" spans="1:14" x14ac:dyDescent="0.2">
      <c r="A9" s="2" t="s">
        <v>28</v>
      </c>
      <c r="B9" s="286">
        <v>31</v>
      </c>
      <c r="C9" s="283">
        <v>9.5728106796741499E-2</v>
      </c>
      <c r="D9" s="283">
        <v>3.8529440760612502E-2</v>
      </c>
      <c r="E9" s="283">
        <v>1.9264720380306199E-2</v>
      </c>
      <c r="F9" s="283">
        <v>1.10006937757134E-2</v>
      </c>
      <c r="G9" s="283">
        <v>0</v>
      </c>
      <c r="H9" s="283">
        <v>0.29845190048217801</v>
      </c>
      <c r="I9" s="283">
        <v>1.1676748283207399E-2</v>
      </c>
      <c r="J9" s="283">
        <v>0.17773631215095501</v>
      </c>
      <c r="K9" s="283">
        <v>0.18135817348957101</v>
      </c>
      <c r="L9" s="283">
        <v>0</v>
      </c>
      <c r="M9" s="283">
        <v>0.16625389456749001</v>
      </c>
      <c r="N9" s="289">
        <v>16.417240142822301</v>
      </c>
    </row>
    <row r="10" spans="1:14" x14ac:dyDescent="0.2">
      <c r="A10" s="2" t="s">
        <v>29</v>
      </c>
      <c r="B10" s="286">
        <v>27</v>
      </c>
      <c r="C10" s="283" t="s">
        <v>1</v>
      </c>
      <c r="D10" s="283" t="s">
        <v>1</v>
      </c>
      <c r="E10" s="283" t="s">
        <v>1</v>
      </c>
      <c r="F10" s="283" t="s">
        <v>1</v>
      </c>
      <c r="G10" s="283" t="s">
        <v>1</v>
      </c>
      <c r="H10" s="283" t="s">
        <v>1</v>
      </c>
      <c r="I10" s="283" t="s">
        <v>1</v>
      </c>
      <c r="J10" s="283" t="s">
        <v>1</v>
      </c>
      <c r="K10" s="283" t="s">
        <v>1</v>
      </c>
      <c r="L10" s="283" t="s">
        <v>1</v>
      </c>
      <c r="M10" s="283" t="s">
        <v>1</v>
      </c>
      <c r="N10" s="289" t="s">
        <v>1</v>
      </c>
    </row>
    <row r="11" spans="1:14" x14ac:dyDescent="0.2">
      <c r="A11" s="2" t="s">
        <v>30</v>
      </c>
      <c r="B11" s="286">
        <v>48</v>
      </c>
      <c r="C11" s="283">
        <v>0.112146288156509</v>
      </c>
      <c r="D11" s="283">
        <v>5.3897324949502903E-2</v>
      </c>
      <c r="E11" s="283">
        <v>0.26387485861778298</v>
      </c>
      <c r="F11" s="283">
        <v>0.114414922893047</v>
      </c>
      <c r="G11" s="283">
        <v>0</v>
      </c>
      <c r="H11" s="283">
        <v>0.33285090327262901</v>
      </c>
      <c r="I11" s="283">
        <v>6.0127046890556804E-3</v>
      </c>
      <c r="J11" s="283">
        <v>8.6447551846504198E-2</v>
      </c>
      <c r="K11" s="283">
        <v>2.33632028102875E-2</v>
      </c>
      <c r="L11" s="283">
        <v>6.9922492839396E-3</v>
      </c>
      <c r="M11" s="283">
        <v>0</v>
      </c>
      <c r="N11" s="289">
        <v>3.9860038757324201</v>
      </c>
    </row>
    <row r="12" spans="1:14" x14ac:dyDescent="0.2">
      <c r="A12" s="2" t="s">
        <v>31</v>
      </c>
      <c r="B12" s="286">
        <v>35</v>
      </c>
      <c r="C12" s="283">
        <v>4.1741240769624703E-2</v>
      </c>
      <c r="D12" s="283">
        <v>0.12589649856090501</v>
      </c>
      <c r="E12" s="283">
        <v>0.10439874231815301</v>
      </c>
      <c r="F12" s="283">
        <v>7.4951507151126903E-2</v>
      </c>
      <c r="G12" s="283">
        <v>0</v>
      </c>
      <c r="H12" s="283">
        <v>0.221176162362099</v>
      </c>
      <c r="I12" s="283">
        <v>1.8317867070436498E-2</v>
      </c>
      <c r="J12" s="283">
        <v>0.25315749645233199</v>
      </c>
      <c r="K12" s="283">
        <v>5.6156143546104403E-2</v>
      </c>
      <c r="L12" s="283">
        <v>3.1348496675491298E-2</v>
      </c>
      <c r="M12" s="283">
        <v>7.2855837643146501E-2</v>
      </c>
      <c r="N12" s="289">
        <v>10.0469913482666</v>
      </c>
    </row>
    <row r="13" spans="1:14" x14ac:dyDescent="0.2">
      <c r="A13" s="2" t="s">
        <v>32</v>
      </c>
      <c r="B13" s="286">
        <v>37</v>
      </c>
      <c r="C13" s="283">
        <v>1.8138997256755801E-2</v>
      </c>
      <c r="D13" s="283">
        <v>5.8740235865116099E-2</v>
      </c>
      <c r="E13" s="283">
        <v>5.6515183299779899E-2</v>
      </c>
      <c r="F13" s="283">
        <v>4.0015481412410701E-2</v>
      </c>
      <c r="G13" s="283">
        <v>0</v>
      </c>
      <c r="H13" s="283">
        <v>0.34179335832595797</v>
      </c>
      <c r="I13" s="283">
        <v>0</v>
      </c>
      <c r="J13" s="283">
        <v>0.23180493712425199</v>
      </c>
      <c r="K13" s="283">
        <v>0.117418698966503</v>
      </c>
      <c r="L13" s="283">
        <v>0.106416210532188</v>
      </c>
      <c r="M13" s="283">
        <v>2.9156908392906199E-2</v>
      </c>
      <c r="N13" s="289">
        <v>9.6391334533691406</v>
      </c>
    </row>
    <row r="14" spans="1:14" x14ac:dyDescent="0.2">
      <c r="A14" s="2" t="s">
        <v>33</v>
      </c>
      <c r="B14" s="286">
        <v>50</v>
      </c>
      <c r="C14" s="283">
        <v>5.2871000021696098E-2</v>
      </c>
      <c r="D14" s="283">
        <v>0.112538330256939</v>
      </c>
      <c r="E14" s="283">
        <v>0.16166006028652199</v>
      </c>
      <c r="F14" s="283">
        <v>0.12649695575237299</v>
      </c>
      <c r="G14" s="283">
        <v>0</v>
      </c>
      <c r="H14" s="283">
        <v>0.32266804575920099</v>
      </c>
      <c r="I14" s="283">
        <v>1.08915977180004E-2</v>
      </c>
      <c r="J14" s="283">
        <v>0.12605398893356301</v>
      </c>
      <c r="K14" s="283">
        <v>3.6593027412891402E-2</v>
      </c>
      <c r="L14" s="283">
        <v>5.0226990133523899E-2</v>
      </c>
      <c r="M14" s="283">
        <v>0</v>
      </c>
      <c r="N14" s="289">
        <v>5.3189058303832999</v>
      </c>
    </row>
    <row r="15" spans="1:14" x14ac:dyDescent="0.2">
      <c r="A15" s="2" t="s">
        <v>34</v>
      </c>
      <c r="B15" s="286">
        <v>45</v>
      </c>
      <c r="C15" s="283">
        <v>1.9859394058585202E-2</v>
      </c>
      <c r="D15" s="283">
        <v>0.110027946531773</v>
      </c>
      <c r="E15" s="283">
        <v>5.0213411450385999E-2</v>
      </c>
      <c r="F15" s="283">
        <v>0.1227091178298</v>
      </c>
      <c r="G15" s="283">
        <v>7.0119011215865603E-3</v>
      </c>
      <c r="H15" s="283">
        <v>0.34427067637443498</v>
      </c>
      <c r="I15" s="283">
        <v>9.2152640223503099E-2</v>
      </c>
      <c r="J15" s="283">
        <v>0.17044329643249501</v>
      </c>
      <c r="K15" s="283">
        <v>5.2455518394708599E-2</v>
      </c>
      <c r="L15" s="283">
        <v>3.0856106430292098E-2</v>
      </c>
      <c r="M15" s="283">
        <v>0</v>
      </c>
      <c r="N15" s="289">
        <v>6.1979198455810502</v>
      </c>
    </row>
    <row r="16" spans="1:14" x14ac:dyDescent="0.2">
      <c r="A16" s="2" t="s">
        <v>35</v>
      </c>
      <c r="B16" s="286">
        <v>52</v>
      </c>
      <c r="C16" s="283">
        <v>1.50984404608607E-2</v>
      </c>
      <c r="D16" s="283">
        <v>6.2064055353403098E-2</v>
      </c>
      <c r="E16" s="283">
        <v>9.5003642141819E-2</v>
      </c>
      <c r="F16" s="283">
        <v>0.27161523699760398</v>
      </c>
      <c r="G16" s="283">
        <v>9.2546064406633394E-3</v>
      </c>
      <c r="H16" s="283">
        <v>0.28927519917488098</v>
      </c>
      <c r="I16" s="283">
        <v>0</v>
      </c>
      <c r="J16" s="283">
        <v>0.15817226469516801</v>
      </c>
      <c r="K16" s="283">
        <v>8.7052516639232594E-2</v>
      </c>
      <c r="L16" s="283">
        <v>1.24640129506588E-2</v>
      </c>
      <c r="M16" s="283">
        <v>0</v>
      </c>
      <c r="N16" s="289">
        <v>5.6871023178100604</v>
      </c>
    </row>
    <row r="17" spans="1:14" x14ac:dyDescent="0.2">
      <c r="A17" s="2" t="s">
        <v>36</v>
      </c>
      <c r="B17" s="286">
        <v>43</v>
      </c>
      <c r="C17" s="283">
        <v>9.2515870928764302E-2</v>
      </c>
      <c r="D17" s="283">
        <v>0.26830476522445701</v>
      </c>
      <c r="E17" s="283">
        <v>0.19183166325092299</v>
      </c>
      <c r="F17" s="283">
        <v>6.4044304192066207E-2</v>
      </c>
      <c r="G17" s="283">
        <v>4.1823610663414001E-2</v>
      </c>
      <c r="H17" s="283">
        <v>0.25799328088760398</v>
      </c>
      <c r="I17" s="283">
        <v>0</v>
      </c>
      <c r="J17" s="283">
        <v>3.8939822465181399E-2</v>
      </c>
      <c r="K17" s="283">
        <v>3.11960801482201E-2</v>
      </c>
      <c r="L17" s="283">
        <v>1.3350602239370299E-2</v>
      </c>
      <c r="M17" s="283">
        <v>0</v>
      </c>
      <c r="N17" s="289">
        <v>3.4257133007049601</v>
      </c>
    </row>
    <row r="18" spans="1:14" x14ac:dyDescent="0.2">
      <c r="A18" s="2" t="s">
        <v>37</v>
      </c>
      <c r="B18" s="286">
        <v>41</v>
      </c>
      <c r="C18" s="283">
        <v>0.118912719190121</v>
      </c>
      <c r="D18" s="283">
        <v>0.20358657836914101</v>
      </c>
      <c r="E18" s="283">
        <v>0.27698099613189697</v>
      </c>
      <c r="F18" s="283">
        <v>2.54218280315399E-2</v>
      </c>
      <c r="G18" s="283">
        <v>0</v>
      </c>
      <c r="H18" s="283">
        <v>0.30767977237701399</v>
      </c>
      <c r="I18" s="283">
        <v>0</v>
      </c>
      <c r="J18" s="283">
        <v>6.74181059002876E-2</v>
      </c>
      <c r="K18" s="283">
        <v>0</v>
      </c>
      <c r="L18" s="283">
        <v>0</v>
      </c>
      <c r="M18" s="283">
        <v>0</v>
      </c>
      <c r="N18" s="289">
        <v>3.0463938713073699</v>
      </c>
    </row>
    <row r="19" spans="1:14" x14ac:dyDescent="0.2">
      <c r="A19" s="2" t="s">
        <v>38</v>
      </c>
      <c r="B19" s="286">
        <v>38</v>
      </c>
      <c r="C19" s="283">
        <v>7.2696790099143996E-2</v>
      </c>
      <c r="D19" s="283">
        <v>0.114394471049309</v>
      </c>
      <c r="E19" s="283">
        <v>8.3791680634021801E-2</v>
      </c>
      <c r="F19" s="283">
        <v>0</v>
      </c>
      <c r="G19" s="283">
        <v>0</v>
      </c>
      <c r="H19" s="283">
        <v>0.407785564661026</v>
      </c>
      <c r="I19" s="283">
        <v>2.5462515652179701E-2</v>
      </c>
      <c r="J19" s="283">
        <v>0.25482642650604198</v>
      </c>
      <c r="K19" s="283">
        <v>4.10425439476967E-2</v>
      </c>
      <c r="L19" s="283">
        <v>0</v>
      </c>
      <c r="M19" s="283">
        <v>0</v>
      </c>
      <c r="N19" s="289">
        <v>5.6706109046936</v>
      </c>
    </row>
    <row r="20" spans="1:14" x14ac:dyDescent="0.2">
      <c r="A20" s="2" t="s">
        <v>39</v>
      </c>
      <c r="B20" s="286">
        <v>38</v>
      </c>
      <c r="C20" s="283">
        <v>0.165438681840897</v>
      </c>
      <c r="D20" s="283">
        <v>0.107108697295189</v>
      </c>
      <c r="E20" s="283">
        <v>0.197518095374107</v>
      </c>
      <c r="F20" s="283">
        <v>0.16382016241550401</v>
      </c>
      <c r="G20" s="283">
        <v>0</v>
      </c>
      <c r="H20" s="283">
        <v>0.216980621218681</v>
      </c>
      <c r="I20" s="283">
        <v>0</v>
      </c>
      <c r="J20" s="283">
        <v>0.123170308768749</v>
      </c>
      <c r="K20" s="283">
        <v>1.34208081290126E-2</v>
      </c>
      <c r="L20" s="283">
        <v>1.2542622163891799E-2</v>
      </c>
      <c r="M20" s="283">
        <v>0</v>
      </c>
      <c r="N20" s="289">
        <v>3.7623760700225799</v>
      </c>
    </row>
    <row r="21" spans="1:14" x14ac:dyDescent="0.2">
      <c r="A21" s="2" t="s">
        <v>40</v>
      </c>
      <c r="B21" s="286">
        <v>12</v>
      </c>
      <c r="C21" s="283" t="s">
        <v>1</v>
      </c>
      <c r="D21" s="283" t="s">
        <v>1</v>
      </c>
      <c r="E21" s="283" t="s">
        <v>1</v>
      </c>
      <c r="F21" s="283" t="s">
        <v>1</v>
      </c>
      <c r="G21" s="283" t="s">
        <v>1</v>
      </c>
      <c r="H21" s="283" t="s">
        <v>1</v>
      </c>
      <c r="I21" s="283" t="s">
        <v>1</v>
      </c>
      <c r="J21" s="283" t="s">
        <v>1</v>
      </c>
      <c r="K21" s="283" t="s">
        <v>1</v>
      </c>
      <c r="L21" s="283" t="s">
        <v>1</v>
      </c>
      <c r="M21" s="283" t="s">
        <v>1</v>
      </c>
      <c r="N21" s="289" t="s">
        <v>1</v>
      </c>
    </row>
    <row r="22" spans="1:14" x14ac:dyDescent="0.2">
      <c r="A22" s="2" t="s">
        <v>41</v>
      </c>
      <c r="B22" s="286">
        <v>44</v>
      </c>
      <c r="C22" s="283">
        <v>1.14853456616402E-2</v>
      </c>
      <c r="D22" s="283">
        <v>0.18359005451202401</v>
      </c>
      <c r="E22" s="283">
        <v>0.132252752780914</v>
      </c>
      <c r="F22" s="283">
        <v>7.2680205106735202E-2</v>
      </c>
      <c r="G22" s="283">
        <v>2.43700612336397E-2</v>
      </c>
      <c r="H22" s="283">
        <v>0.32158607244491599</v>
      </c>
      <c r="I22" s="283">
        <v>3.8769084960222203E-2</v>
      </c>
      <c r="J22" s="283">
        <v>0.17042860388755801</v>
      </c>
      <c r="K22" s="283">
        <v>2.0739937201142301E-2</v>
      </c>
      <c r="L22" s="283">
        <v>1.1400786228478E-2</v>
      </c>
      <c r="M22" s="283">
        <v>1.2697102501988401E-2</v>
      </c>
      <c r="N22" s="289">
        <v>5.2958340644836399</v>
      </c>
    </row>
    <row r="23" spans="1:14" x14ac:dyDescent="0.2">
      <c r="A23" s="2" t="s">
        <v>42</v>
      </c>
      <c r="B23" s="286">
        <v>50</v>
      </c>
      <c r="C23" s="283">
        <v>7.15953484177589E-2</v>
      </c>
      <c r="D23" s="283">
        <v>6.7619301378727001E-2</v>
      </c>
      <c r="E23" s="283">
        <v>9.3497328460216494E-2</v>
      </c>
      <c r="F23" s="283">
        <v>0.13820904493331901</v>
      </c>
      <c r="G23" s="283">
        <v>2.03722324222326E-2</v>
      </c>
      <c r="H23" s="283">
        <v>0.38910576701164201</v>
      </c>
      <c r="I23" s="283">
        <v>5.6794300675392199E-2</v>
      </c>
      <c r="J23" s="283">
        <v>4.2874198406934703E-2</v>
      </c>
      <c r="K23" s="283">
        <v>7.5963765382766696E-2</v>
      </c>
      <c r="L23" s="283">
        <v>3.5202015191316598E-2</v>
      </c>
      <c r="M23" s="283">
        <v>8.7666874751448597E-3</v>
      </c>
      <c r="N23" s="289">
        <v>5.82104587554932</v>
      </c>
    </row>
    <row r="24" spans="1:14" x14ac:dyDescent="0.2">
      <c r="A24" s="2" t="s">
        <v>43</v>
      </c>
      <c r="B24" s="286">
        <v>49</v>
      </c>
      <c r="C24" s="283">
        <v>5.11367358267307E-2</v>
      </c>
      <c r="D24" s="283">
        <v>6.9104649126529694E-2</v>
      </c>
      <c r="E24" s="283">
        <v>8.2833990454673802E-3</v>
      </c>
      <c r="F24" s="283">
        <v>0</v>
      </c>
      <c r="G24" s="283">
        <v>0</v>
      </c>
      <c r="H24" s="283">
        <v>0.20720902085304299</v>
      </c>
      <c r="I24" s="283">
        <v>7.8705854713916806E-2</v>
      </c>
      <c r="J24" s="283">
        <v>0.24186731874942799</v>
      </c>
      <c r="K24" s="283">
        <v>0.14031255245208701</v>
      </c>
      <c r="L24" s="283">
        <v>0.163144245743752</v>
      </c>
      <c r="M24" s="283">
        <v>4.0236223489046097E-2</v>
      </c>
      <c r="N24" s="289">
        <v>13.1077718734741</v>
      </c>
    </row>
    <row r="25" spans="1:14" x14ac:dyDescent="0.2">
      <c r="A25" s="2" t="s">
        <v>44</v>
      </c>
      <c r="B25" s="286">
        <v>63</v>
      </c>
      <c r="C25" s="283">
        <v>4.5721802860498401E-2</v>
      </c>
      <c r="D25" s="283">
        <v>0.13028834760189101</v>
      </c>
      <c r="E25" s="283">
        <v>0.13497471809387199</v>
      </c>
      <c r="F25" s="283">
        <v>0.15844818949699399</v>
      </c>
      <c r="G25" s="283">
        <v>0</v>
      </c>
      <c r="H25" s="283">
        <v>0.19961397349834401</v>
      </c>
      <c r="I25" s="283">
        <v>7.85166770219803E-2</v>
      </c>
      <c r="J25" s="283">
        <v>0.12073705345392199</v>
      </c>
      <c r="K25" s="283">
        <v>3.3461470156908001E-2</v>
      </c>
      <c r="L25" s="283">
        <v>2.06395331770182E-2</v>
      </c>
      <c r="M25" s="283">
        <v>7.7598236501216902E-2</v>
      </c>
      <c r="N25" s="289">
        <v>7.0106382369995099</v>
      </c>
    </row>
    <row r="26" spans="1:14" x14ac:dyDescent="0.2">
      <c r="A26" s="2" t="s">
        <v>45</v>
      </c>
      <c r="B26" s="286">
        <v>35</v>
      </c>
      <c r="C26" s="283">
        <v>3.5979554057121298E-2</v>
      </c>
      <c r="D26" s="283">
        <v>0.221849590539932</v>
      </c>
      <c r="E26" s="283">
        <v>0.15752796828746801</v>
      </c>
      <c r="F26" s="283">
        <v>4.3385650962591199E-2</v>
      </c>
      <c r="G26" s="283">
        <v>0</v>
      </c>
      <c r="H26" s="283">
        <v>0.41475591063499501</v>
      </c>
      <c r="I26" s="283">
        <v>0</v>
      </c>
      <c r="J26" s="283">
        <v>7.2746440768241896E-2</v>
      </c>
      <c r="K26" s="283">
        <v>5.3754892200231601E-2</v>
      </c>
      <c r="L26" s="283">
        <v>0</v>
      </c>
      <c r="M26" s="283">
        <v>0</v>
      </c>
      <c r="N26" s="289">
        <v>4.2746295928955096</v>
      </c>
    </row>
    <row r="27" spans="1:14" x14ac:dyDescent="0.2">
      <c r="A27" s="2" t="s">
        <v>46</v>
      </c>
      <c r="B27" s="286">
        <v>26</v>
      </c>
      <c r="C27" s="283" t="s">
        <v>1</v>
      </c>
      <c r="D27" s="283" t="s">
        <v>1</v>
      </c>
      <c r="E27" s="283" t="s">
        <v>1</v>
      </c>
      <c r="F27" s="283" t="s">
        <v>1</v>
      </c>
      <c r="G27" s="283" t="s">
        <v>1</v>
      </c>
      <c r="H27" s="283" t="s">
        <v>1</v>
      </c>
      <c r="I27" s="283" t="s">
        <v>1</v>
      </c>
      <c r="J27" s="283" t="s">
        <v>1</v>
      </c>
      <c r="K27" s="283" t="s">
        <v>1</v>
      </c>
      <c r="L27" s="283" t="s">
        <v>1</v>
      </c>
      <c r="M27" s="283" t="s">
        <v>1</v>
      </c>
      <c r="N27" s="289" t="s">
        <v>1</v>
      </c>
    </row>
    <row r="28" spans="1:14" x14ac:dyDescent="0.2">
      <c r="A28" s="2" t="s">
        <v>47</v>
      </c>
      <c r="B28" s="286">
        <v>27</v>
      </c>
      <c r="C28" s="283" t="s">
        <v>1</v>
      </c>
      <c r="D28" s="283" t="s">
        <v>1</v>
      </c>
      <c r="E28" s="283" t="s">
        <v>1</v>
      </c>
      <c r="F28" s="283" t="s">
        <v>1</v>
      </c>
      <c r="G28" s="283" t="s">
        <v>1</v>
      </c>
      <c r="H28" s="283" t="s">
        <v>1</v>
      </c>
      <c r="I28" s="283" t="s">
        <v>1</v>
      </c>
      <c r="J28" s="283" t="s">
        <v>1</v>
      </c>
      <c r="K28" s="283" t="s">
        <v>1</v>
      </c>
      <c r="L28" s="283" t="s">
        <v>1</v>
      </c>
      <c r="M28" s="283" t="s">
        <v>1</v>
      </c>
      <c r="N28" s="289" t="s">
        <v>1</v>
      </c>
    </row>
    <row r="29" spans="1:14" x14ac:dyDescent="0.2">
      <c r="A29" s="2" t="s">
        <v>48</v>
      </c>
      <c r="B29" s="286">
        <v>32</v>
      </c>
      <c r="C29" s="283">
        <v>0.27774149179458602</v>
      </c>
      <c r="D29" s="283">
        <v>0.20940791070461301</v>
      </c>
      <c r="E29" s="283">
        <v>0.15359309315681499</v>
      </c>
      <c r="F29" s="283">
        <v>4.8074066638946499E-2</v>
      </c>
      <c r="G29" s="283">
        <v>0</v>
      </c>
      <c r="H29" s="283">
        <v>0.15443368256092099</v>
      </c>
      <c r="I29" s="283">
        <v>0</v>
      </c>
      <c r="J29" s="283">
        <v>5.8280259370803798E-2</v>
      </c>
      <c r="K29" s="283">
        <v>6.4376048743724795E-2</v>
      </c>
      <c r="L29" s="283">
        <v>3.4093424677848802E-2</v>
      </c>
      <c r="M29" s="283">
        <v>0</v>
      </c>
      <c r="N29" s="289">
        <v>3.6632964611053498</v>
      </c>
    </row>
    <row r="30" spans="1:14" x14ac:dyDescent="0.2">
      <c r="A30" s="2" t="s">
        <v>49</v>
      </c>
      <c r="B30" s="286">
        <v>9</v>
      </c>
      <c r="C30" s="283" t="s">
        <v>1</v>
      </c>
      <c r="D30" s="283" t="s">
        <v>1</v>
      </c>
      <c r="E30" s="283" t="s">
        <v>1</v>
      </c>
      <c r="F30" s="283" t="s">
        <v>1</v>
      </c>
      <c r="G30" s="283" t="s">
        <v>1</v>
      </c>
      <c r="H30" s="283" t="s">
        <v>1</v>
      </c>
      <c r="I30" s="283" t="s">
        <v>1</v>
      </c>
      <c r="J30" s="283" t="s">
        <v>1</v>
      </c>
      <c r="K30" s="283" t="s">
        <v>1</v>
      </c>
      <c r="L30" s="283" t="s">
        <v>1</v>
      </c>
      <c r="M30" s="283" t="s">
        <v>1</v>
      </c>
      <c r="N30" s="289" t="s">
        <v>1</v>
      </c>
    </row>
    <row r="31" spans="1:14" x14ac:dyDescent="0.2">
      <c r="A31" s="2" t="s">
        <v>50</v>
      </c>
      <c r="B31" s="286">
        <v>15</v>
      </c>
      <c r="C31" s="283" t="s">
        <v>1</v>
      </c>
      <c r="D31" s="283" t="s">
        <v>1</v>
      </c>
      <c r="E31" s="283" t="s">
        <v>1</v>
      </c>
      <c r="F31" s="283" t="s">
        <v>1</v>
      </c>
      <c r="G31" s="283" t="s">
        <v>1</v>
      </c>
      <c r="H31" s="283" t="s">
        <v>1</v>
      </c>
      <c r="I31" s="283" t="s">
        <v>1</v>
      </c>
      <c r="J31" s="283" t="s">
        <v>1</v>
      </c>
      <c r="K31" s="283" t="s">
        <v>1</v>
      </c>
      <c r="L31" s="283" t="s">
        <v>1</v>
      </c>
      <c r="M31" s="283" t="s">
        <v>1</v>
      </c>
      <c r="N31" s="289" t="s">
        <v>1</v>
      </c>
    </row>
    <row r="32" spans="1:14" x14ac:dyDescent="0.2">
      <c r="A32" s="2" t="s">
        <v>51</v>
      </c>
      <c r="B32" s="286">
        <v>58</v>
      </c>
      <c r="C32" s="283">
        <v>6.5313518047332805E-2</v>
      </c>
      <c r="D32" s="283">
        <v>2.8792409226298301E-2</v>
      </c>
      <c r="E32" s="283">
        <v>3.7319406867027297E-2</v>
      </c>
      <c r="F32" s="283">
        <v>0.26665103435516402</v>
      </c>
      <c r="G32" s="283">
        <v>0</v>
      </c>
      <c r="H32" s="283">
        <v>0.28090307116508501</v>
      </c>
      <c r="I32" s="283">
        <v>5.15148490667343E-2</v>
      </c>
      <c r="J32" s="283">
        <v>0.20451162755489299</v>
      </c>
      <c r="K32" s="283">
        <v>6.4994081854820293E-2</v>
      </c>
      <c r="L32" s="283">
        <v>0</v>
      </c>
      <c r="M32" s="283">
        <v>0</v>
      </c>
      <c r="N32" s="289">
        <v>5.71398878097534</v>
      </c>
    </row>
    <row r="33" spans="1:14" x14ac:dyDescent="0.2">
      <c r="A33" s="2" t="s">
        <v>52</v>
      </c>
      <c r="B33" s="286">
        <v>49</v>
      </c>
      <c r="C33" s="283">
        <v>6.8670280277729007E-2</v>
      </c>
      <c r="D33" s="283">
        <v>8.9238651096820804E-2</v>
      </c>
      <c r="E33" s="283">
        <v>8.9620120823383304E-2</v>
      </c>
      <c r="F33" s="283">
        <v>0.146652147173882</v>
      </c>
      <c r="G33" s="283">
        <v>0</v>
      </c>
      <c r="H33" s="283">
        <v>0.27747875452041598</v>
      </c>
      <c r="I33" s="283">
        <v>0.11793565750122099</v>
      </c>
      <c r="J33" s="283">
        <v>0.117524608969688</v>
      </c>
      <c r="K33" s="283">
        <v>5.8417525142431301E-2</v>
      </c>
      <c r="L33" s="283">
        <v>0</v>
      </c>
      <c r="M33" s="283">
        <v>3.4462258219718898E-2</v>
      </c>
      <c r="N33" s="289">
        <v>6.3393363952636701</v>
      </c>
    </row>
    <row r="34" spans="1:14" x14ac:dyDescent="0.2">
      <c r="A34" s="2" t="s">
        <v>53</v>
      </c>
      <c r="B34" s="286">
        <v>26</v>
      </c>
      <c r="C34" s="283" t="s">
        <v>1</v>
      </c>
      <c r="D34" s="283" t="s">
        <v>1</v>
      </c>
      <c r="E34" s="283" t="s">
        <v>1</v>
      </c>
      <c r="F34" s="283" t="s">
        <v>1</v>
      </c>
      <c r="G34" s="283" t="s">
        <v>1</v>
      </c>
      <c r="H34" s="283" t="s">
        <v>1</v>
      </c>
      <c r="I34" s="283" t="s">
        <v>1</v>
      </c>
      <c r="J34" s="283" t="s">
        <v>1</v>
      </c>
      <c r="K34" s="283" t="s">
        <v>1</v>
      </c>
      <c r="L34" s="283" t="s">
        <v>1</v>
      </c>
      <c r="M34" s="283" t="s">
        <v>1</v>
      </c>
      <c r="N34" s="289" t="s">
        <v>1</v>
      </c>
    </row>
    <row r="35" spans="1:14" x14ac:dyDescent="0.2">
      <c r="A35" s="2" t="s">
        <v>54</v>
      </c>
      <c r="B35" s="286">
        <v>24</v>
      </c>
      <c r="C35" s="283" t="s">
        <v>1</v>
      </c>
      <c r="D35" s="283" t="s">
        <v>1</v>
      </c>
      <c r="E35" s="283" t="s">
        <v>1</v>
      </c>
      <c r="F35" s="283" t="s">
        <v>1</v>
      </c>
      <c r="G35" s="283" t="s">
        <v>1</v>
      </c>
      <c r="H35" s="283" t="s">
        <v>1</v>
      </c>
      <c r="I35" s="283" t="s">
        <v>1</v>
      </c>
      <c r="J35" s="283" t="s">
        <v>1</v>
      </c>
      <c r="K35" s="283" t="s">
        <v>1</v>
      </c>
      <c r="L35" s="283" t="s">
        <v>1</v>
      </c>
      <c r="M35" s="283" t="s">
        <v>1</v>
      </c>
      <c r="N35" s="289" t="s">
        <v>1</v>
      </c>
    </row>
    <row r="36" spans="1:14" x14ac:dyDescent="0.2">
      <c r="A36" s="2" t="s">
        <v>55</v>
      </c>
      <c r="B36" s="286">
        <v>27</v>
      </c>
      <c r="C36" s="283" t="s">
        <v>1</v>
      </c>
      <c r="D36" s="283" t="s">
        <v>1</v>
      </c>
      <c r="E36" s="283" t="s">
        <v>1</v>
      </c>
      <c r="F36" s="283" t="s">
        <v>1</v>
      </c>
      <c r="G36" s="283" t="s">
        <v>1</v>
      </c>
      <c r="H36" s="283" t="s">
        <v>1</v>
      </c>
      <c r="I36" s="283" t="s">
        <v>1</v>
      </c>
      <c r="J36" s="283" t="s">
        <v>1</v>
      </c>
      <c r="K36" s="283" t="s">
        <v>1</v>
      </c>
      <c r="L36" s="283" t="s">
        <v>1</v>
      </c>
      <c r="M36" s="283" t="s">
        <v>1</v>
      </c>
      <c r="N36" s="289" t="s">
        <v>1</v>
      </c>
    </row>
    <row r="37" spans="1:14" x14ac:dyDescent="0.2">
      <c r="A37" s="2" t="s">
        <v>56</v>
      </c>
      <c r="B37" s="286">
        <v>19</v>
      </c>
      <c r="C37" s="283" t="s">
        <v>1</v>
      </c>
      <c r="D37" s="283" t="s">
        <v>1</v>
      </c>
      <c r="E37" s="283" t="s">
        <v>1</v>
      </c>
      <c r="F37" s="283" t="s">
        <v>1</v>
      </c>
      <c r="G37" s="283" t="s">
        <v>1</v>
      </c>
      <c r="H37" s="283" t="s">
        <v>1</v>
      </c>
      <c r="I37" s="283" t="s">
        <v>1</v>
      </c>
      <c r="J37" s="283" t="s">
        <v>1</v>
      </c>
      <c r="K37" s="283" t="s">
        <v>1</v>
      </c>
      <c r="L37" s="283" t="s">
        <v>1</v>
      </c>
      <c r="M37" s="283" t="s">
        <v>1</v>
      </c>
      <c r="N37" s="289" t="s">
        <v>1</v>
      </c>
    </row>
    <row r="38" spans="1:14" x14ac:dyDescent="0.2">
      <c r="A38" s="2" t="s">
        <v>57</v>
      </c>
      <c r="B38" s="286">
        <v>52</v>
      </c>
      <c r="C38" s="283">
        <v>6.1730727553367601E-2</v>
      </c>
      <c r="D38" s="283">
        <v>0.12766867876052901</v>
      </c>
      <c r="E38" s="283">
        <v>3.3477630466222798E-2</v>
      </c>
      <c r="F38" s="283">
        <v>5.6903101503849002E-2</v>
      </c>
      <c r="G38" s="283">
        <v>1.53235597535968E-2</v>
      </c>
      <c r="H38" s="283">
        <v>0.31871759891509999</v>
      </c>
      <c r="I38" s="283">
        <v>7.3109306395053905E-2</v>
      </c>
      <c r="J38" s="283">
        <v>0.19128303229808799</v>
      </c>
      <c r="K38" s="283">
        <v>0.104780837893486</v>
      </c>
      <c r="L38" s="283">
        <v>1.7005521804094301E-2</v>
      </c>
      <c r="M38" s="283">
        <v>0</v>
      </c>
      <c r="N38" s="289">
        <v>6.4998650550842303</v>
      </c>
    </row>
    <row r="39" spans="1:14" x14ac:dyDescent="0.2">
      <c r="A39" s="2" t="s">
        <v>58</v>
      </c>
      <c r="B39" s="286">
        <v>50</v>
      </c>
      <c r="C39" s="283">
        <v>1.1863471008837201E-2</v>
      </c>
      <c r="D39" s="283">
        <v>0.14344528317451499</v>
      </c>
      <c r="E39" s="283">
        <v>0.25047481060028098</v>
      </c>
      <c r="F39" s="283">
        <v>0.28884577751159701</v>
      </c>
      <c r="G39" s="283">
        <v>0</v>
      </c>
      <c r="H39" s="283">
        <v>0.17226673662662501</v>
      </c>
      <c r="I39" s="283">
        <v>1.6289999708533301E-2</v>
      </c>
      <c r="J39" s="283">
        <v>8.9560821652412401E-2</v>
      </c>
      <c r="K39" s="283">
        <v>2.7253121137619001E-2</v>
      </c>
      <c r="L39" s="283">
        <v>0</v>
      </c>
      <c r="M39" s="283">
        <v>0</v>
      </c>
      <c r="N39" s="289">
        <v>3.8013103008270299</v>
      </c>
    </row>
    <row r="40" spans="1:14" x14ac:dyDescent="0.2">
      <c r="A40" s="2" t="s">
        <v>59</v>
      </c>
      <c r="B40" s="286">
        <v>48</v>
      </c>
      <c r="C40" s="283">
        <v>0.120069682598114</v>
      </c>
      <c r="D40" s="283">
        <v>0.33684492111206099</v>
      </c>
      <c r="E40" s="283">
        <v>8.7529681622981997E-2</v>
      </c>
      <c r="F40" s="283">
        <v>9.9952563643455505E-2</v>
      </c>
      <c r="G40" s="283">
        <v>0</v>
      </c>
      <c r="H40" s="283">
        <v>0.18598753213882399</v>
      </c>
      <c r="I40" s="283">
        <v>6.8358100950717898E-2</v>
      </c>
      <c r="J40" s="283">
        <v>9.3201681971550002E-2</v>
      </c>
      <c r="K40" s="283">
        <v>0</v>
      </c>
      <c r="L40" s="283">
        <v>8.0558368936181103E-3</v>
      </c>
      <c r="M40" s="283">
        <v>0</v>
      </c>
      <c r="N40" s="289">
        <v>3.3816978931427002</v>
      </c>
    </row>
    <row r="41" spans="1:14" x14ac:dyDescent="0.2">
      <c r="A41" s="2" t="s">
        <v>60</v>
      </c>
      <c r="B41" s="286">
        <v>46</v>
      </c>
      <c r="C41" s="283">
        <v>8.3157442510127993E-2</v>
      </c>
      <c r="D41" s="283">
        <v>4.4857110828161198E-2</v>
      </c>
      <c r="E41" s="283">
        <v>5.3532946854829802E-2</v>
      </c>
      <c r="F41" s="283">
        <v>0.27748838067054699</v>
      </c>
      <c r="G41" s="283">
        <v>0</v>
      </c>
      <c r="H41" s="283">
        <v>0.36335271596908603</v>
      </c>
      <c r="I41" s="283">
        <v>1.5148405916988799E-2</v>
      </c>
      <c r="J41" s="283">
        <v>0.11016167700290699</v>
      </c>
      <c r="K41" s="283">
        <v>0</v>
      </c>
      <c r="L41" s="283">
        <v>5.2301306277513497E-2</v>
      </c>
      <c r="M41" s="283">
        <v>0</v>
      </c>
      <c r="N41" s="289">
        <v>5.0699820518493697</v>
      </c>
    </row>
    <row r="42" spans="1:14" x14ac:dyDescent="0.2">
      <c r="A42" s="2" t="s">
        <v>61</v>
      </c>
      <c r="B42" s="286">
        <v>47</v>
      </c>
      <c r="C42" s="283">
        <v>0.186566561460495</v>
      </c>
      <c r="D42" s="283">
        <v>0.13369210064411199</v>
      </c>
      <c r="E42" s="283">
        <v>0.31524008512496898</v>
      </c>
      <c r="F42" s="283">
        <v>9.5527723431587205E-2</v>
      </c>
      <c r="G42" s="283">
        <v>0</v>
      </c>
      <c r="H42" s="283">
        <v>0.100913546979427</v>
      </c>
      <c r="I42" s="283">
        <v>0</v>
      </c>
      <c r="J42" s="283">
        <v>0.14015574753284499</v>
      </c>
      <c r="K42" s="283">
        <v>1.2083873152732801E-2</v>
      </c>
      <c r="L42" s="283">
        <v>0</v>
      </c>
      <c r="M42" s="283">
        <v>1.5820361673831902E-2</v>
      </c>
      <c r="N42" s="289">
        <v>3.6127495765686</v>
      </c>
    </row>
    <row r="43" spans="1:14" x14ac:dyDescent="0.2">
      <c r="A43" s="2" t="s">
        <v>62</v>
      </c>
      <c r="B43" s="286">
        <v>38</v>
      </c>
      <c r="C43" s="283">
        <v>4.5615497976541498E-2</v>
      </c>
      <c r="D43" s="283">
        <v>2.7360450476408001E-2</v>
      </c>
      <c r="E43" s="283">
        <v>7.5517348945140797E-2</v>
      </c>
      <c r="F43" s="283">
        <v>8.7833637371659296E-3</v>
      </c>
      <c r="G43" s="283">
        <v>0</v>
      </c>
      <c r="H43" s="283">
        <v>0.236471697688103</v>
      </c>
      <c r="I43" s="283">
        <v>2.65665873885155E-2</v>
      </c>
      <c r="J43" s="283">
        <v>0.25738784670829801</v>
      </c>
      <c r="K43" s="283">
        <v>2.7777880430221599E-2</v>
      </c>
      <c r="L43" s="283">
        <v>0.28474918007850603</v>
      </c>
      <c r="M43" s="283">
        <v>9.7701624035835301E-3</v>
      </c>
      <c r="N43" s="289">
        <v>10.7491207122803</v>
      </c>
    </row>
    <row r="44" spans="1:14" x14ac:dyDescent="0.2">
      <c r="A44" s="2" t="s">
        <v>63</v>
      </c>
      <c r="B44" s="286">
        <v>42</v>
      </c>
      <c r="C44" s="283">
        <v>0</v>
      </c>
      <c r="D44" s="283">
        <v>1.15584256127477E-2</v>
      </c>
      <c r="E44" s="283">
        <v>9.62818488478661E-2</v>
      </c>
      <c r="F44" s="283">
        <v>0.176430344581604</v>
      </c>
      <c r="G44" s="283">
        <v>0</v>
      </c>
      <c r="H44" s="283">
        <v>0.26306274533271801</v>
      </c>
      <c r="I44" s="283">
        <v>2.8189232572913201E-2</v>
      </c>
      <c r="J44" s="283">
        <v>0.39803153276443498</v>
      </c>
      <c r="K44" s="283">
        <v>2.6445878669619598E-2</v>
      </c>
      <c r="L44" s="283">
        <v>0</v>
      </c>
      <c r="M44" s="283">
        <v>0</v>
      </c>
      <c r="N44" s="289">
        <v>6.7545900344848597</v>
      </c>
    </row>
    <row r="45" spans="1:14" x14ac:dyDescent="0.2">
      <c r="A45" s="2" t="s">
        <v>64</v>
      </c>
      <c r="B45" s="286">
        <v>38</v>
      </c>
      <c r="C45" s="283">
        <v>0</v>
      </c>
      <c r="D45" s="283">
        <v>6.4312845468521104E-2</v>
      </c>
      <c r="E45" s="283">
        <v>0.106738448143005</v>
      </c>
      <c r="F45" s="283">
        <v>0.13130486011505099</v>
      </c>
      <c r="G45" s="283">
        <v>0</v>
      </c>
      <c r="H45" s="283">
        <v>0.34894579648971602</v>
      </c>
      <c r="I45" s="283">
        <v>5.1995661109685898E-2</v>
      </c>
      <c r="J45" s="283">
        <v>0.25518980622291598</v>
      </c>
      <c r="K45" s="283">
        <v>3.1276684254407897E-2</v>
      </c>
      <c r="L45" s="283">
        <v>0</v>
      </c>
      <c r="M45" s="283">
        <v>1.0235888883471499E-2</v>
      </c>
      <c r="N45" s="289">
        <v>6.0718860626220703</v>
      </c>
    </row>
    <row r="46" spans="1:14" x14ac:dyDescent="0.2">
      <c r="A46" s="2" t="s">
        <v>65</v>
      </c>
      <c r="B46" s="286">
        <v>43</v>
      </c>
      <c r="C46" s="283">
        <v>3.9985045790672302E-2</v>
      </c>
      <c r="D46" s="283">
        <v>0.104070380330086</v>
      </c>
      <c r="E46" s="283">
        <v>0.18418768048286399</v>
      </c>
      <c r="F46" s="283">
        <v>8.7176837027072906E-2</v>
      </c>
      <c r="G46" s="283">
        <v>0</v>
      </c>
      <c r="H46" s="283">
        <v>0.283441841602325</v>
      </c>
      <c r="I46" s="283">
        <v>0</v>
      </c>
      <c r="J46" s="283">
        <v>0.19244961440563199</v>
      </c>
      <c r="K46" s="283">
        <v>0.108688585460186</v>
      </c>
      <c r="L46" s="283">
        <v>0</v>
      </c>
      <c r="M46" s="283">
        <v>0</v>
      </c>
      <c r="N46" s="289">
        <v>5.7060103416442898</v>
      </c>
    </row>
    <row r="47" spans="1:14" x14ac:dyDescent="0.2">
      <c r="A47" s="2" t="s">
        <v>66</v>
      </c>
      <c r="B47" s="286">
        <v>23</v>
      </c>
      <c r="C47" s="283" t="s">
        <v>1</v>
      </c>
      <c r="D47" s="283" t="s">
        <v>1</v>
      </c>
      <c r="E47" s="283" t="s">
        <v>1</v>
      </c>
      <c r="F47" s="283" t="s">
        <v>1</v>
      </c>
      <c r="G47" s="283" t="s">
        <v>1</v>
      </c>
      <c r="H47" s="283" t="s">
        <v>1</v>
      </c>
      <c r="I47" s="283" t="s">
        <v>1</v>
      </c>
      <c r="J47" s="283" t="s">
        <v>1</v>
      </c>
      <c r="K47" s="283" t="s">
        <v>1</v>
      </c>
      <c r="L47" s="283" t="s">
        <v>1</v>
      </c>
      <c r="M47" s="283" t="s">
        <v>1</v>
      </c>
      <c r="N47" s="289" t="s">
        <v>1</v>
      </c>
    </row>
    <row r="48" spans="1:14" x14ac:dyDescent="0.2">
      <c r="A48" s="2" t="s">
        <v>67</v>
      </c>
      <c r="B48" s="286">
        <v>20</v>
      </c>
      <c r="C48" s="283" t="s">
        <v>1</v>
      </c>
      <c r="D48" s="283" t="s">
        <v>1</v>
      </c>
      <c r="E48" s="283" t="s">
        <v>1</v>
      </c>
      <c r="F48" s="283" t="s">
        <v>1</v>
      </c>
      <c r="G48" s="283" t="s">
        <v>1</v>
      </c>
      <c r="H48" s="283" t="s">
        <v>1</v>
      </c>
      <c r="I48" s="283" t="s">
        <v>1</v>
      </c>
      <c r="J48" s="283" t="s">
        <v>1</v>
      </c>
      <c r="K48" s="283" t="s">
        <v>1</v>
      </c>
      <c r="L48" s="283" t="s">
        <v>1</v>
      </c>
      <c r="M48" s="283" t="s">
        <v>1</v>
      </c>
      <c r="N48" s="289" t="s">
        <v>1</v>
      </c>
    </row>
    <row r="49" spans="1:14" x14ac:dyDescent="0.2">
      <c r="A49" s="2" t="s">
        <v>68</v>
      </c>
      <c r="B49" s="286">
        <v>31</v>
      </c>
      <c r="C49" s="283">
        <v>0.18606942892074599</v>
      </c>
      <c r="D49" s="283">
        <v>0.27643117308616599</v>
      </c>
      <c r="E49" s="283">
        <v>0.16315713524818401</v>
      </c>
      <c r="F49" s="283">
        <v>4.73876185715199E-2</v>
      </c>
      <c r="G49" s="283">
        <v>0</v>
      </c>
      <c r="H49" s="283">
        <v>0.207871198654175</v>
      </c>
      <c r="I49" s="283">
        <v>0</v>
      </c>
      <c r="J49" s="283">
        <v>0.119083434343338</v>
      </c>
      <c r="K49" s="283">
        <v>0</v>
      </c>
      <c r="L49" s="283">
        <v>0</v>
      </c>
      <c r="M49" s="283">
        <v>0</v>
      </c>
      <c r="N49" s="289">
        <v>2.97509860992432</v>
      </c>
    </row>
    <row r="50" spans="1:14" x14ac:dyDescent="0.2">
      <c r="A50" s="2" t="s">
        <v>69</v>
      </c>
      <c r="B50" s="286">
        <v>26</v>
      </c>
      <c r="C50" s="283" t="s">
        <v>1</v>
      </c>
      <c r="D50" s="283" t="s">
        <v>1</v>
      </c>
      <c r="E50" s="283" t="s">
        <v>1</v>
      </c>
      <c r="F50" s="283" t="s">
        <v>1</v>
      </c>
      <c r="G50" s="283" t="s">
        <v>1</v>
      </c>
      <c r="H50" s="283" t="s">
        <v>1</v>
      </c>
      <c r="I50" s="283" t="s">
        <v>1</v>
      </c>
      <c r="J50" s="283" t="s">
        <v>1</v>
      </c>
      <c r="K50" s="283" t="s">
        <v>1</v>
      </c>
      <c r="L50" s="283" t="s">
        <v>1</v>
      </c>
      <c r="M50" s="283" t="s">
        <v>1</v>
      </c>
      <c r="N50" s="289" t="s">
        <v>1</v>
      </c>
    </row>
    <row r="51" spans="1:14" x14ac:dyDescent="0.2">
      <c r="A51" s="2" t="s">
        <v>70</v>
      </c>
      <c r="B51" s="286">
        <v>48</v>
      </c>
      <c r="C51" s="283">
        <v>8.4978573024272905E-2</v>
      </c>
      <c r="D51" s="283">
        <v>0.10772547870874399</v>
      </c>
      <c r="E51" s="283">
        <v>0.10705953091383</v>
      </c>
      <c r="F51" s="283">
        <v>0.120574846863747</v>
      </c>
      <c r="G51" s="283">
        <v>8.5820872336626105E-3</v>
      </c>
      <c r="H51" s="283">
        <v>0.29896616935730003</v>
      </c>
      <c r="I51" s="283">
        <v>0</v>
      </c>
      <c r="J51" s="283">
        <v>0.18710421025752999</v>
      </c>
      <c r="K51" s="283">
        <v>6.0274466872215299E-2</v>
      </c>
      <c r="L51" s="283">
        <v>2.47346255928278E-2</v>
      </c>
      <c r="M51" s="283">
        <v>0</v>
      </c>
      <c r="N51" s="289">
        <v>5.4825797080993697</v>
      </c>
    </row>
    <row r="52" spans="1:14" x14ac:dyDescent="0.2">
      <c r="A52" s="2" t="s">
        <v>71</v>
      </c>
      <c r="B52" s="286">
        <v>14</v>
      </c>
      <c r="C52" s="283" t="s">
        <v>1</v>
      </c>
      <c r="D52" s="283" t="s">
        <v>1</v>
      </c>
      <c r="E52" s="283" t="s">
        <v>1</v>
      </c>
      <c r="F52" s="283" t="s">
        <v>1</v>
      </c>
      <c r="G52" s="283" t="s">
        <v>1</v>
      </c>
      <c r="H52" s="283" t="s">
        <v>1</v>
      </c>
      <c r="I52" s="283" t="s">
        <v>1</v>
      </c>
      <c r="J52" s="283" t="s">
        <v>1</v>
      </c>
      <c r="K52" s="283" t="s">
        <v>1</v>
      </c>
      <c r="L52" s="283" t="s">
        <v>1</v>
      </c>
      <c r="M52" s="283" t="s">
        <v>1</v>
      </c>
      <c r="N52" s="289" t="s">
        <v>1</v>
      </c>
    </row>
    <row r="53" spans="1:14" x14ac:dyDescent="0.2">
      <c r="A53" s="2" t="s">
        <v>72</v>
      </c>
      <c r="B53" s="286">
        <v>52</v>
      </c>
      <c r="C53" s="283">
        <v>0.12636670470237699</v>
      </c>
      <c r="D53" s="283">
        <v>0.17688062787056</v>
      </c>
      <c r="E53" s="283">
        <v>0.13312080502510101</v>
      </c>
      <c r="F53" s="283">
        <v>0.106922589242458</v>
      </c>
      <c r="G53" s="283">
        <v>0</v>
      </c>
      <c r="H53" s="283">
        <v>0.29438105225562999</v>
      </c>
      <c r="I53" s="283">
        <v>0</v>
      </c>
      <c r="J53" s="283">
        <v>5.3098898380994797E-2</v>
      </c>
      <c r="K53" s="283">
        <v>3.98450084030628E-2</v>
      </c>
      <c r="L53" s="283">
        <v>6.9384306669235202E-2</v>
      </c>
      <c r="M53" s="283">
        <v>0</v>
      </c>
      <c r="N53" s="289">
        <v>4.7521457672119096</v>
      </c>
    </row>
    <row r="54" spans="1:14" x14ac:dyDescent="0.2">
      <c r="A54" s="2" t="s">
        <v>73</v>
      </c>
      <c r="B54" s="286">
        <v>54</v>
      </c>
      <c r="C54" s="283">
        <v>4.3376449495553998E-2</v>
      </c>
      <c r="D54" s="283">
        <v>0.202658131718636</v>
      </c>
      <c r="E54" s="283">
        <v>0.21045081317424799</v>
      </c>
      <c r="F54" s="283">
        <v>5.4632145911455203E-2</v>
      </c>
      <c r="G54" s="283">
        <v>9.1954439878463703E-2</v>
      </c>
      <c r="H54" s="283">
        <v>0.28506854176521301</v>
      </c>
      <c r="I54" s="283">
        <v>1.8463924527168302E-2</v>
      </c>
      <c r="J54" s="283">
        <v>8.4654547274112701E-2</v>
      </c>
      <c r="K54" s="283">
        <v>0</v>
      </c>
      <c r="L54" s="283">
        <v>0</v>
      </c>
      <c r="M54" s="283">
        <v>8.7410239502787607E-3</v>
      </c>
      <c r="N54" s="289">
        <v>4.3605837821960396</v>
      </c>
    </row>
    <row r="55" spans="1:14" x14ac:dyDescent="0.2">
      <c r="A55" s="2" t="s">
        <v>74</v>
      </c>
      <c r="B55" s="286">
        <v>24</v>
      </c>
      <c r="C55" s="283" t="s">
        <v>1</v>
      </c>
      <c r="D55" s="283" t="s">
        <v>1</v>
      </c>
      <c r="E55" s="283" t="s">
        <v>1</v>
      </c>
      <c r="F55" s="283" t="s">
        <v>1</v>
      </c>
      <c r="G55" s="283" t="s">
        <v>1</v>
      </c>
      <c r="H55" s="283" t="s">
        <v>1</v>
      </c>
      <c r="I55" s="283" t="s">
        <v>1</v>
      </c>
      <c r="J55" s="283" t="s">
        <v>1</v>
      </c>
      <c r="K55" s="283" t="s">
        <v>1</v>
      </c>
      <c r="L55" s="283" t="s">
        <v>1</v>
      </c>
      <c r="M55" s="283" t="s">
        <v>1</v>
      </c>
      <c r="N55" s="289" t="s">
        <v>1</v>
      </c>
    </row>
    <row r="56" spans="1:14" x14ac:dyDescent="0.2">
      <c r="A56" s="2" t="s">
        <v>75</v>
      </c>
      <c r="B56" s="286">
        <v>49</v>
      </c>
      <c r="C56" s="283">
        <v>0</v>
      </c>
      <c r="D56" s="283">
        <v>0.14200782775878901</v>
      </c>
      <c r="E56" s="283">
        <v>9.8381079733371707E-2</v>
      </c>
      <c r="F56" s="283">
        <v>0.121758453547955</v>
      </c>
      <c r="G56" s="283">
        <v>1.3216251507401499E-2</v>
      </c>
      <c r="H56" s="283">
        <v>0.37251523137092601</v>
      </c>
      <c r="I56" s="283">
        <v>6.4710132777690901E-2</v>
      </c>
      <c r="J56" s="283">
        <v>0.11361513286829</v>
      </c>
      <c r="K56" s="283">
        <v>2.54290252923965E-2</v>
      </c>
      <c r="L56" s="283">
        <v>2.6025198400020599E-2</v>
      </c>
      <c r="M56" s="283">
        <v>2.2341666743159301E-2</v>
      </c>
      <c r="N56" s="289">
        <v>5.7559862136840803</v>
      </c>
    </row>
    <row r="57" spans="1:14" x14ac:dyDescent="0.2">
      <c r="A57" s="2" t="s">
        <v>76</v>
      </c>
      <c r="B57" s="286">
        <v>35</v>
      </c>
      <c r="C57" s="283">
        <v>0</v>
      </c>
      <c r="D57" s="283">
        <v>0</v>
      </c>
      <c r="E57" s="283">
        <v>0</v>
      </c>
      <c r="F57" s="283">
        <v>0.15107697248458901</v>
      </c>
      <c r="G57" s="283">
        <v>6.1066545546054798E-2</v>
      </c>
      <c r="H57" s="283">
        <v>0.31511703133583102</v>
      </c>
      <c r="I57" s="283">
        <v>0.117958337068558</v>
      </c>
      <c r="J57" s="283">
        <v>0.17061020433902699</v>
      </c>
      <c r="K57" s="283">
        <v>6.1563871800899499E-2</v>
      </c>
      <c r="L57" s="283">
        <v>0.12260702252388</v>
      </c>
      <c r="M57" s="283">
        <v>0</v>
      </c>
      <c r="N57" s="289">
        <v>8.5273313522338903</v>
      </c>
    </row>
    <row r="58" spans="1:14" x14ac:dyDescent="0.2">
      <c r="A58" s="2" t="s">
        <v>77</v>
      </c>
      <c r="B58" s="286">
        <v>48</v>
      </c>
      <c r="C58" s="283">
        <v>4.8878297209739699E-2</v>
      </c>
      <c r="D58" s="283">
        <v>0.11255210638046299</v>
      </c>
      <c r="E58" s="283">
        <v>7.2792418301105499E-2</v>
      </c>
      <c r="F58" s="283">
        <v>0.12088643014431</v>
      </c>
      <c r="G58" s="283">
        <v>0</v>
      </c>
      <c r="H58" s="283">
        <v>0.426698207855225</v>
      </c>
      <c r="I58" s="283">
        <v>5.1437240093946499E-2</v>
      </c>
      <c r="J58" s="283">
        <v>7.0631369948387104E-2</v>
      </c>
      <c r="K58" s="283">
        <v>6.4814247190952301E-2</v>
      </c>
      <c r="L58" s="283">
        <v>1.4029456302523601E-2</v>
      </c>
      <c r="M58" s="283">
        <v>1.7280228435993202E-2</v>
      </c>
      <c r="N58" s="289">
        <v>5.8911390304565403</v>
      </c>
    </row>
    <row r="59" spans="1:14" x14ac:dyDescent="0.2">
      <c r="A59" s="2" t="s">
        <v>78</v>
      </c>
      <c r="B59" s="286">
        <v>49</v>
      </c>
      <c r="C59" s="283">
        <v>6.1399992555379902E-2</v>
      </c>
      <c r="D59" s="283">
        <v>5.7871606200933498E-2</v>
      </c>
      <c r="E59" s="283">
        <v>0.168502911925316</v>
      </c>
      <c r="F59" s="283">
        <v>5.4480962455272702E-2</v>
      </c>
      <c r="G59" s="283">
        <v>4.3551448732614503E-2</v>
      </c>
      <c r="H59" s="283">
        <v>0.13154214620590199</v>
      </c>
      <c r="I59" s="283">
        <v>0.143182307481766</v>
      </c>
      <c r="J59" s="283">
        <v>0.25052651762962302</v>
      </c>
      <c r="K59" s="283">
        <v>8.8942117989063305E-2</v>
      </c>
      <c r="L59" s="283">
        <v>0</v>
      </c>
      <c r="M59" s="283">
        <v>0</v>
      </c>
      <c r="N59" s="289">
        <v>6.3000636100768999</v>
      </c>
    </row>
    <row r="60" spans="1:14" x14ac:dyDescent="0.2">
      <c r="A60" s="2" t="s">
        <v>79</v>
      </c>
      <c r="B60" s="286">
        <v>36</v>
      </c>
      <c r="C60" s="283">
        <v>0.26854267716407798</v>
      </c>
      <c r="D60" s="283">
        <v>0.13524703681469</v>
      </c>
      <c r="E60" s="283">
        <v>0.17072062194347401</v>
      </c>
      <c r="F60" s="283">
        <v>3.5038128495216397E-2</v>
      </c>
      <c r="G60" s="283">
        <v>5.0316035747528097E-2</v>
      </c>
      <c r="H60" s="283">
        <v>0.249207213521004</v>
      </c>
      <c r="I60" s="283">
        <v>4.76279594004154E-2</v>
      </c>
      <c r="J60" s="283">
        <v>4.3300315737724297E-2</v>
      </c>
      <c r="K60" s="283">
        <v>0</v>
      </c>
      <c r="L60" s="283">
        <v>0</v>
      </c>
      <c r="M60" s="283">
        <v>0</v>
      </c>
      <c r="N60" s="289">
        <v>2.7955017089843799</v>
      </c>
    </row>
    <row r="61" spans="1:14" x14ac:dyDescent="0.2">
      <c r="A61" s="2" t="s">
        <v>80</v>
      </c>
      <c r="B61" s="286">
        <v>23</v>
      </c>
      <c r="C61" s="283" t="s">
        <v>1</v>
      </c>
      <c r="D61" s="283" t="s">
        <v>1</v>
      </c>
      <c r="E61" s="283" t="s">
        <v>1</v>
      </c>
      <c r="F61" s="283" t="s">
        <v>1</v>
      </c>
      <c r="G61" s="283" t="s">
        <v>1</v>
      </c>
      <c r="H61" s="283" t="s">
        <v>1</v>
      </c>
      <c r="I61" s="283" t="s">
        <v>1</v>
      </c>
      <c r="J61" s="283" t="s">
        <v>1</v>
      </c>
      <c r="K61" s="283" t="s">
        <v>1</v>
      </c>
      <c r="L61" s="283" t="s">
        <v>1</v>
      </c>
      <c r="M61" s="283" t="s">
        <v>1</v>
      </c>
      <c r="N61" s="289" t="s">
        <v>1</v>
      </c>
    </row>
    <row r="62" spans="1:14" x14ac:dyDescent="0.2">
      <c r="A62" s="2" t="s">
        <v>81</v>
      </c>
      <c r="B62" s="286">
        <v>57</v>
      </c>
      <c r="C62" s="283">
        <v>5.3445573896169697E-2</v>
      </c>
      <c r="D62" s="283">
        <v>6.3834987580776201E-2</v>
      </c>
      <c r="E62" s="283">
        <v>0.14379712939262401</v>
      </c>
      <c r="F62" s="283">
        <v>0.161805659532547</v>
      </c>
      <c r="G62" s="283">
        <v>0</v>
      </c>
      <c r="H62" s="283">
        <v>0.30277955532074002</v>
      </c>
      <c r="I62" s="283">
        <v>9.31231454014778E-2</v>
      </c>
      <c r="J62" s="283">
        <v>5.8031700551509899E-2</v>
      </c>
      <c r="K62" s="283">
        <v>0</v>
      </c>
      <c r="L62" s="283">
        <v>2.64055393636227E-2</v>
      </c>
      <c r="M62" s="283">
        <v>9.6776701509952504E-2</v>
      </c>
      <c r="N62" s="289">
        <v>7.3243694305419904</v>
      </c>
    </row>
    <row r="63" spans="1:14" x14ac:dyDescent="0.2">
      <c r="A63" s="2" t="s">
        <v>82</v>
      </c>
      <c r="B63" s="286">
        <v>34</v>
      </c>
      <c r="C63" s="283">
        <v>0.24120704829692799</v>
      </c>
      <c r="D63" s="283">
        <v>8.7741896510124207E-2</v>
      </c>
      <c r="E63" s="283">
        <v>0.166382595896721</v>
      </c>
      <c r="F63" s="283">
        <v>0.14768885076046001</v>
      </c>
      <c r="G63" s="283">
        <v>0</v>
      </c>
      <c r="H63" s="283">
        <v>0.17519618570804599</v>
      </c>
      <c r="I63" s="283">
        <v>0</v>
      </c>
      <c r="J63" s="283">
        <v>0.144579097628593</v>
      </c>
      <c r="K63" s="283">
        <v>3.7204328924417503E-2</v>
      </c>
      <c r="L63" s="283">
        <v>0</v>
      </c>
      <c r="M63" s="283">
        <v>0</v>
      </c>
      <c r="N63" s="289">
        <v>3.7434103488922101</v>
      </c>
    </row>
    <row r="64" spans="1:14" x14ac:dyDescent="0.2">
      <c r="A64" s="2" t="s">
        <v>83</v>
      </c>
      <c r="B64" s="286">
        <v>26</v>
      </c>
      <c r="C64" s="283" t="s">
        <v>1</v>
      </c>
      <c r="D64" s="283" t="s">
        <v>1</v>
      </c>
      <c r="E64" s="283" t="s">
        <v>1</v>
      </c>
      <c r="F64" s="283" t="s">
        <v>1</v>
      </c>
      <c r="G64" s="283" t="s">
        <v>1</v>
      </c>
      <c r="H64" s="283" t="s">
        <v>1</v>
      </c>
      <c r="I64" s="283" t="s">
        <v>1</v>
      </c>
      <c r="J64" s="283" t="s">
        <v>1</v>
      </c>
      <c r="K64" s="283" t="s">
        <v>1</v>
      </c>
      <c r="L64" s="283" t="s">
        <v>1</v>
      </c>
      <c r="M64" s="283" t="s">
        <v>1</v>
      </c>
      <c r="N64" s="289" t="s">
        <v>1</v>
      </c>
    </row>
    <row r="65" spans="1:14" x14ac:dyDescent="0.2">
      <c r="A65" s="2" t="s">
        <v>84</v>
      </c>
      <c r="B65" s="286">
        <v>27</v>
      </c>
      <c r="C65" s="283" t="s">
        <v>1</v>
      </c>
      <c r="D65" s="283" t="s">
        <v>1</v>
      </c>
      <c r="E65" s="283" t="s">
        <v>1</v>
      </c>
      <c r="F65" s="283" t="s">
        <v>1</v>
      </c>
      <c r="G65" s="283" t="s">
        <v>1</v>
      </c>
      <c r="H65" s="283" t="s">
        <v>1</v>
      </c>
      <c r="I65" s="283" t="s">
        <v>1</v>
      </c>
      <c r="J65" s="283" t="s">
        <v>1</v>
      </c>
      <c r="K65" s="283" t="s">
        <v>1</v>
      </c>
      <c r="L65" s="283" t="s">
        <v>1</v>
      </c>
      <c r="M65" s="283" t="s">
        <v>1</v>
      </c>
      <c r="N65" s="289" t="s">
        <v>1</v>
      </c>
    </row>
    <row r="66" spans="1:14" x14ac:dyDescent="0.2">
      <c r="A66" s="2" t="s">
        <v>85</v>
      </c>
      <c r="B66" s="286">
        <v>47</v>
      </c>
      <c r="C66" s="283">
        <v>7.0458557456731796E-3</v>
      </c>
      <c r="D66" s="283">
        <v>1.23459799215198E-2</v>
      </c>
      <c r="E66" s="283">
        <v>9.8080471158027593E-2</v>
      </c>
      <c r="F66" s="283">
        <v>0.12573395669460299</v>
      </c>
      <c r="G66" s="283">
        <v>6.5635424107313199E-3</v>
      </c>
      <c r="H66" s="283">
        <v>0.30290475487709001</v>
      </c>
      <c r="I66" s="283">
        <v>0.13231271505355799</v>
      </c>
      <c r="J66" s="283">
        <v>8.5837744176387801E-2</v>
      </c>
      <c r="K66" s="283">
        <v>0.20135582983493799</v>
      </c>
      <c r="L66" s="283">
        <v>7.0458557456731796E-3</v>
      </c>
      <c r="M66" s="283">
        <v>2.0773319527506801E-2</v>
      </c>
      <c r="N66" s="289">
        <v>7.9547524452209499</v>
      </c>
    </row>
    <row r="67" spans="1:14" x14ac:dyDescent="0.2">
      <c r="A67" s="2" t="s">
        <v>86</v>
      </c>
      <c r="B67" s="286">
        <v>60</v>
      </c>
      <c r="C67" s="283">
        <v>0</v>
      </c>
      <c r="D67" s="283">
        <v>3.3976793289184598E-2</v>
      </c>
      <c r="E67" s="283">
        <v>5.2017807960510302E-2</v>
      </c>
      <c r="F67" s="283">
        <v>6.0447987169027301E-2</v>
      </c>
      <c r="G67" s="283">
        <v>1.4958591200411301E-2</v>
      </c>
      <c r="H67" s="283">
        <v>0.43253293633460999</v>
      </c>
      <c r="I67" s="283">
        <v>2.04549748450518E-2</v>
      </c>
      <c r="J67" s="283">
        <v>0.28014925122260997</v>
      </c>
      <c r="K67" s="283">
        <v>4.6600636094808599E-2</v>
      </c>
      <c r="L67" s="283">
        <v>5.8861009776592303E-2</v>
      </c>
      <c r="M67" s="283">
        <v>0</v>
      </c>
      <c r="N67" s="289">
        <v>7.5617198944091797</v>
      </c>
    </row>
    <row r="68" spans="1:14" x14ac:dyDescent="0.2">
      <c r="A68" s="2" t="s">
        <v>87</v>
      </c>
      <c r="B68" s="286">
        <v>46</v>
      </c>
      <c r="C68" s="283">
        <v>2.4091850966215099E-2</v>
      </c>
      <c r="D68" s="283">
        <v>9.4989098608493805E-2</v>
      </c>
      <c r="E68" s="283">
        <v>7.3681332170963301E-2</v>
      </c>
      <c r="F68" s="283">
        <v>2.6424119248986199E-2</v>
      </c>
      <c r="G68" s="283">
        <v>0</v>
      </c>
      <c r="H68" s="283">
        <v>0.332896888256073</v>
      </c>
      <c r="I68" s="283">
        <v>9.4686195254325894E-2</v>
      </c>
      <c r="J68" s="283">
        <v>0.24012106657028201</v>
      </c>
      <c r="K68" s="283">
        <v>6.3186779618263203E-2</v>
      </c>
      <c r="L68" s="283">
        <v>2.6424119248986199E-2</v>
      </c>
      <c r="M68" s="283">
        <v>2.3498548194766E-2</v>
      </c>
      <c r="N68" s="289">
        <v>7.23136329650879</v>
      </c>
    </row>
    <row r="69" spans="1:14" x14ac:dyDescent="0.2">
      <c r="A69" s="2" t="s">
        <v>88</v>
      </c>
      <c r="B69" s="286">
        <v>56</v>
      </c>
      <c r="C69" s="283">
        <v>1.7512787133455301E-2</v>
      </c>
      <c r="D69" s="283">
        <v>9.0943381190300002E-2</v>
      </c>
      <c r="E69" s="283">
        <v>5.2602428942918798E-2</v>
      </c>
      <c r="F69" s="283">
        <v>1.11397532746196E-2</v>
      </c>
      <c r="G69" s="283">
        <v>0</v>
      </c>
      <c r="H69" s="283">
        <v>0.23991414904594399</v>
      </c>
      <c r="I69" s="283">
        <v>3.4000262618064901E-2</v>
      </c>
      <c r="J69" s="283">
        <v>0.35517382621765098</v>
      </c>
      <c r="K69" s="283">
        <v>0.12977758049964899</v>
      </c>
      <c r="L69" s="283">
        <v>1.81265324354172E-2</v>
      </c>
      <c r="M69" s="283">
        <v>5.0809297710657099E-2</v>
      </c>
      <c r="N69" s="289">
        <v>9.2961816787719709</v>
      </c>
    </row>
    <row r="70" spans="1:14" x14ac:dyDescent="0.2">
      <c r="A70" s="2" t="s">
        <v>89</v>
      </c>
      <c r="B70" s="286">
        <v>24</v>
      </c>
      <c r="C70" s="283" t="s">
        <v>1</v>
      </c>
      <c r="D70" s="283" t="s">
        <v>1</v>
      </c>
      <c r="E70" s="283" t="s">
        <v>1</v>
      </c>
      <c r="F70" s="283" t="s">
        <v>1</v>
      </c>
      <c r="G70" s="283" t="s">
        <v>1</v>
      </c>
      <c r="H70" s="283" t="s">
        <v>1</v>
      </c>
      <c r="I70" s="283" t="s">
        <v>1</v>
      </c>
      <c r="J70" s="283" t="s">
        <v>1</v>
      </c>
      <c r="K70" s="283" t="s">
        <v>1</v>
      </c>
      <c r="L70" s="283" t="s">
        <v>1</v>
      </c>
      <c r="M70" s="283" t="s">
        <v>1</v>
      </c>
      <c r="N70" s="289" t="s">
        <v>1</v>
      </c>
    </row>
    <row r="71" spans="1:14" x14ac:dyDescent="0.2">
      <c r="A71" s="3" t="s">
        <v>90</v>
      </c>
      <c r="B71" s="287">
        <v>24</v>
      </c>
      <c r="C71" s="284" t="s">
        <v>1</v>
      </c>
      <c r="D71" s="284" t="s">
        <v>1</v>
      </c>
      <c r="E71" s="284" t="s">
        <v>1</v>
      </c>
      <c r="F71" s="284" t="s">
        <v>1</v>
      </c>
      <c r="G71" s="284" t="s">
        <v>1</v>
      </c>
      <c r="H71" s="284" t="s">
        <v>1</v>
      </c>
      <c r="I71" s="284" t="s">
        <v>1</v>
      </c>
      <c r="J71" s="284" t="s">
        <v>1</v>
      </c>
      <c r="K71" s="284" t="s">
        <v>1</v>
      </c>
      <c r="L71" s="284" t="s">
        <v>1</v>
      </c>
      <c r="M71" s="284" t="s">
        <v>1</v>
      </c>
      <c r="N71" s="290" t="s">
        <v>1</v>
      </c>
    </row>
    <row r="73" spans="1:14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227</v>
      </c>
    </row>
    <row r="4" spans="1:10" x14ac:dyDescent="0.2">
      <c r="A4" t="s">
        <v>228</v>
      </c>
    </row>
    <row r="5" spans="1:10" ht="25.5" x14ac:dyDescent="0.2">
      <c r="A5" s="4" t="s">
        <v>24</v>
      </c>
      <c r="B5" s="4" t="s">
        <v>4</v>
      </c>
      <c r="C5" s="4" t="s">
        <v>229</v>
      </c>
      <c r="D5" s="4" t="s">
        <v>230</v>
      </c>
      <c r="E5" s="4" t="s">
        <v>231</v>
      </c>
      <c r="F5" s="4" t="s">
        <v>232</v>
      </c>
      <c r="G5" s="4" t="s">
        <v>233</v>
      </c>
      <c r="H5" s="4" t="s">
        <v>234</v>
      </c>
      <c r="I5" s="4" t="s">
        <v>25</v>
      </c>
      <c r="J5" s="4" t="s">
        <v>98</v>
      </c>
    </row>
    <row r="6" spans="1:10" x14ac:dyDescent="0.2">
      <c r="A6" s="5" t="s">
        <v>26</v>
      </c>
      <c r="B6" s="294" t="s">
        <v>1</v>
      </c>
      <c r="C6" s="291" t="s">
        <v>1</v>
      </c>
      <c r="D6" s="291" t="s">
        <v>1</v>
      </c>
      <c r="E6" s="291" t="s">
        <v>1</v>
      </c>
      <c r="F6" s="291" t="s">
        <v>1</v>
      </c>
      <c r="G6" s="291" t="s">
        <v>1</v>
      </c>
      <c r="H6" s="291" t="s">
        <v>1</v>
      </c>
      <c r="I6" s="297" t="s">
        <v>1</v>
      </c>
      <c r="J6" s="291" t="s">
        <v>1</v>
      </c>
    </row>
    <row r="7" spans="1:10" x14ac:dyDescent="0.2">
      <c r="A7" s="2" t="s">
        <v>26</v>
      </c>
      <c r="B7" s="295">
        <v>5958</v>
      </c>
      <c r="C7" s="292">
        <v>5.9573024511337301E-2</v>
      </c>
      <c r="D7" s="292">
        <v>0.22158487141132399</v>
      </c>
      <c r="E7" s="292">
        <v>0.25591462850570701</v>
      </c>
      <c r="F7" s="292">
        <v>0.20547585189342499</v>
      </c>
      <c r="G7" s="292">
        <v>0.19921348989009899</v>
      </c>
      <c r="H7" s="292">
        <v>5.8238122612237903E-2</v>
      </c>
      <c r="I7" s="298">
        <v>3.2794463634490998</v>
      </c>
      <c r="J7" s="292">
        <v>0.29854457481229302</v>
      </c>
    </row>
    <row r="8" spans="1:10" x14ac:dyDescent="0.2">
      <c r="A8" s="5" t="s">
        <v>27</v>
      </c>
      <c r="B8" s="294" t="s">
        <v>1</v>
      </c>
      <c r="C8" s="291" t="s">
        <v>1</v>
      </c>
      <c r="D8" s="291" t="s">
        <v>1</v>
      </c>
      <c r="E8" s="291" t="s">
        <v>1</v>
      </c>
      <c r="F8" s="291" t="s">
        <v>1</v>
      </c>
      <c r="G8" s="291" t="s">
        <v>1</v>
      </c>
      <c r="H8" s="291" t="s">
        <v>1</v>
      </c>
      <c r="I8" s="297" t="s">
        <v>1</v>
      </c>
      <c r="J8" s="291" t="s">
        <v>1</v>
      </c>
    </row>
    <row r="9" spans="1:10" x14ac:dyDescent="0.2">
      <c r="A9" s="2" t="s">
        <v>28</v>
      </c>
      <c r="B9" s="295">
        <v>102</v>
      </c>
      <c r="C9" s="292">
        <v>6.9149985909462003E-2</v>
      </c>
      <c r="D9" s="292">
        <v>0.102345146238804</v>
      </c>
      <c r="E9" s="292">
        <v>0.130443960428238</v>
      </c>
      <c r="F9" s="292">
        <v>0.154907941818237</v>
      </c>
      <c r="G9" s="292">
        <v>0.38160640001297003</v>
      </c>
      <c r="H9" s="292">
        <v>0.16154657304287001</v>
      </c>
      <c r="I9" s="298">
        <v>3.8080062866210902</v>
      </c>
      <c r="J9" s="292">
        <v>0.204537455642258</v>
      </c>
    </row>
    <row r="10" spans="1:10" x14ac:dyDescent="0.2">
      <c r="A10" s="2" t="s">
        <v>29</v>
      </c>
      <c r="B10" s="295">
        <v>102</v>
      </c>
      <c r="C10" s="292">
        <v>7.8200444579124506E-2</v>
      </c>
      <c r="D10" s="292">
        <v>5.6530520319938701E-2</v>
      </c>
      <c r="E10" s="292">
        <v>0.2860426902771</v>
      </c>
      <c r="F10" s="292">
        <v>0.29130792617797902</v>
      </c>
      <c r="G10" s="292">
        <v>0.270649254322052</v>
      </c>
      <c r="H10" s="292">
        <v>1.7269140109419798E-2</v>
      </c>
      <c r="I10" s="298">
        <v>3.63056421279907</v>
      </c>
      <c r="J10" s="292">
        <v>0.13709854215204101</v>
      </c>
    </row>
    <row r="11" spans="1:10" x14ac:dyDescent="0.2">
      <c r="A11" s="2" t="s">
        <v>30</v>
      </c>
      <c r="B11" s="295">
        <v>122</v>
      </c>
      <c r="C11" s="292">
        <v>4.7073561698198298E-2</v>
      </c>
      <c r="D11" s="292">
        <v>0.22131505608558699</v>
      </c>
      <c r="E11" s="292">
        <v>0.25813373923301702</v>
      </c>
      <c r="F11" s="292">
        <v>0.187991797924042</v>
      </c>
      <c r="G11" s="292">
        <v>0.20029811561107599</v>
      </c>
      <c r="H11" s="292">
        <v>8.5187718272209195E-2</v>
      </c>
      <c r="I11" s="298">
        <v>3.2985594272613499</v>
      </c>
      <c r="J11" s="292">
        <v>0.29338108639695198</v>
      </c>
    </row>
    <row r="12" spans="1:10" x14ac:dyDescent="0.2">
      <c r="A12" s="2" t="s">
        <v>31</v>
      </c>
      <c r="B12" s="295">
        <v>106</v>
      </c>
      <c r="C12" s="292">
        <v>6.7034520208835602E-2</v>
      </c>
      <c r="D12" s="292">
        <v>0.20088283717632299</v>
      </c>
      <c r="E12" s="292">
        <v>0.19476300477981601</v>
      </c>
      <c r="F12" s="292">
        <v>0.244564488530159</v>
      </c>
      <c r="G12" s="292">
        <v>0.23518130183219901</v>
      </c>
      <c r="H12" s="292">
        <v>5.7573851197957999E-2</v>
      </c>
      <c r="I12" s="298">
        <v>3.40318822860718</v>
      </c>
      <c r="J12" s="292">
        <v>0.28428472264556398</v>
      </c>
    </row>
    <row r="13" spans="1:10" x14ac:dyDescent="0.2">
      <c r="A13" s="2" t="s">
        <v>32</v>
      </c>
      <c r="B13" s="295">
        <v>107</v>
      </c>
      <c r="C13" s="292">
        <v>5.7643659412860898E-2</v>
      </c>
      <c r="D13" s="292">
        <v>0.10501565039157899</v>
      </c>
      <c r="E13" s="292">
        <v>0.23201005160808599</v>
      </c>
      <c r="F13" s="292">
        <v>0.30873683094978299</v>
      </c>
      <c r="G13" s="292">
        <v>0.184900507330894</v>
      </c>
      <c r="H13" s="292">
        <v>0.111693300306797</v>
      </c>
      <c r="I13" s="298">
        <v>3.5158522129058798</v>
      </c>
      <c r="J13" s="292">
        <v>0.18311165486044101</v>
      </c>
    </row>
    <row r="14" spans="1:10" x14ac:dyDescent="0.2">
      <c r="A14" s="2" t="s">
        <v>33</v>
      </c>
      <c r="B14" s="295">
        <v>97</v>
      </c>
      <c r="C14" s="292">
        <v>7.3781482875347096E-2</v>
      </c>
      <c r="D14" s="292">
        <v>0.13891212642192799</v>
      </c>
      <c r="E14" s="292">
        <v>0.239153757691383</v>
      </c>
      <c r="F14" s="292">
        <v>0.26130723953247098</v>
      </c>
      <c r="G14" s="292">
        <v>0.211169883608818</v>
      </c>
      <c r="H14" s="292">
        <v>7.5675502419471699E-2</v>
      </c>
      <c r="I14" s="298">
        <v>3.4296889305114702</v>
      </c>
      <c r="J14" s="292">
        <v>0.23010707989287801</v>
      </c>
    </row>
    <row r="15" spans="1:10" x14ac:dyDescent="0.2">
      <c r="A15" s="2" t="s">
        <v>34</v>
      </c>
      <c r="B15" s="295">
        <v>92</v>
      </c>
      <c r="C15" s="292">
        <v>2.0881183445453599E-2</v>
      </c>
      <c r="D15" s="292">
        <v>0.15608020126819599</v>
      </c>
      <c r="E15" s="292">
        <v>0.40912544727325401</v>
      </c>
      <c r="F15" s="292">
        <v>0.13295154273509999</v>
      </c>
      <c r="G15" s="292">
        <v>0.24644076824188199</v>
      </c>
      <c r="H15" s="292">
        <v>3.4520860761404003E-2</v>
      </c>
      <c r="I15" s="298">
        <v>3.4432933330535902</v>
      </c>
      <c r="J15" s="292">
        <v>0.18328866656860399</v>
      </c>
    </row>
    <row r="16" spans="1:10" x14ac:dyDescent="0.2">
      <c r="A16" s="2" t="s">
        <v>35</v>
      </c>
      <c r="B16" s="295">
        <v>101</v>
      </c>
      <c r="C16" s="292">
        <v>6.0269054025411599E-2</v>
      </c>
      <c r="D16" s="292">
        <v>0.17785961925983401</v>
      </c>
      <c r="E16" s="292">
        <v>0.28660365939140298</v>
      </c>
      <c r="F16" s="292">
        <v>0.19321455061435699</v>
      </c>
      <c r="G16" s="292">
        <v>0.218627989292145</v>
      </c>
      <c r="H16" s="292">
        <v>6.3425131142139393E-2</v>
      </c>
      <c r="I16" s="298">
        <v>3.3545608520507799</v>
      </c>
      <c r="J16" s="292">
        <v>0.25425481748028</v>
      </c>
    </row>
    <row r="17" spans="1:10" x14ac:dyDescent="0.2">
      <c r="A17" s="2" t="s">
        <v>36</v>
      </c>
      <c r="B17" s="295">
        <v>76</v>
      </c>
      <c r="C17" s="292">
        <v>6.6771388053894001E-2</v>
      </c>
      <c r="D17" s="292">
        <v>0.24754150211811099</v>
      </c>
      <c r="E17" s="292">
        <v>0.41448196768760698</v>
      </c>
      <c r="F17" s="292">
        <v>0.142833381891251</v>
      </c>
      <c r="G17" s="292">
        <v>9.3805745244026198E-2</v>
      </c>
      <c r="H17" s="292">
        <v>3.4566022455692298E-2</v>
      </c>
      <c r="I17" s="298">
        <v>2.9475474357604998</v>
      </c>
      <c r="J17" s="292">
        <v>0.325566424071625</v>
      </c>
    </row>
    <row r="18" spans="1:10" x14ac:dyDescent="0.2">
      <c r="A18" s="2" t="s">
        <v>37</v>
      </c>
      <c r="B18" s="295">
        <v>72</v>
      </c>
      <c r="C18" s="292">
        <v>1.28852603957057E-2</v>
      </c>
      <c r="D18" s="292">
        <v>0.27827003598213201</v>
      </c>
      <c r="E18" s="292">
        <v>0.325511544942856</v>
      </c>
      <c r="F18" s="292">
        <v>0.18294206261634799</v>
      </c>
      <c r="G18" s="292">
        <v>0.13722142577171301</v>
      </c>
      <c r="H18" s="292">
        <v>6.31696581840515E-2</v>
      </c>
      <c r="I18" s="298">
        <v>3.1636841297149698</v>
      </c>
      <c r="J18" s="292">
        <v>0.31078764974267298</v>
      </c>
    </row>
    <row r="19" spans="1:10" x14ac:dyDescent="0.2">
      <c r="A19" s="2" t="s">
        <v>38</v>
      </c>
      <c r="B19" s="295">
        <v>96</v>
      </c>
      <c r="C19" s="292">
        <v>9.4740219414234203E-2</v>
      </c>
      <c r="D19" s="292">
        <v>0.16998177766799899</v>
      </c>
      <c r="E19" s="292">
        <v>0.19020678102970101</v>
      </c>
      <c r="F19" s="292">
        <v>0.213667362928391</v>
      </c>
      <c r="G19" s="292">
        <v>0.26419126987457298</v>
      </c>
      <c r="H19" s="292">
        <v>6.7212574183940901E-2</v>
      </c>
      <c r="I19" s="298">
        <v>3.41015529632568</v>
      </c>
      <c r="J19" s="292">
        <v>0.28379670864402901</v>
      </c>
    </row>
    <row r="20" spans="1:10" x14ac:dyDescent="0.2">
      <c r="A20" s="2" t="s">
        <v>39</v>
      </c>
      <c r="B20" s="295">
        <v>98</v>
      </c>
      <c r="C20" s="292">
        <v>2.93422136455774E-2</v>
      </c>
      <c r="D20" s="292">
        <v>0.30859738588333102</v>
      </c>
      <c r="E20" s="292">
        <v>0.225480437278748</v>
      </c>
      <c r="F20" s="292">
        <v>0.30205088853836098</v>
      </c>
      <c r="G20" s="292">
        <v>8.8324278593063396E-2</v>
      </c>
      <c r="H20" s="292">
        <v>4.6204786747694002E-2</v>
      </c>
      <c r="I20" s="298">
        <v>3.1168150901794398</v>
      </c>
      <c r="J20" s="292">
        <v>0.354310441207139</v>
      </c>
    </row>
    <row r="21" spans="1:10" x14ac:dyDescent="0.2">
      <c r="A21" s="2" t="s">
        <v>40</v>
      </c>
      <c r="B21" s="295">
        <v>83</v>
      </c>
      <c r="C21" s="292">
        <v>6.5667785704135895E-2</v>
      </c>
      <c r="D21" s="292">
        <v>0.43546271324157698</v>
      </c>
      <c r="E21" s="292">
        <v>0.19963249564170801</v>
      </c>
      <c r="F21" s="292">
        <v>0.169275477528572</v>
      </c>
      <c r="G21" s="292">
        <v>8.6676821112632793E-2</v>
      </c>
      <c r="H21" s="292">
        <v>4.3284688144922298E-2</v>
      </c>
      <c r="I21" s="298">
        <v>2.7656886577606201</v>
      </c>
      <c r="J21" s="292">
        <v>0.52380316536442995</v>
      </c>
    </row>
    <row r="22" spans="1:10" x14ac:dyDescent="0.2">
      <c r="A22" s="2" t="s">
        <v>41</v>
      </c>
      <c r="B22" s="295">
        <v>104</v>
      </c>
      <c r="C22" s="292">
        <v>4.1168406605720499E-2</v>
      </c>
      <c r="D22" s="292">
        <v>0.26858621835708602</v>
      </c>
      <c r="E22" s="292">
        <v>0.315899819135666</v>
      </c>
      <c r="F22" s="292">
        <v>0.141858845949173</v>
      </c>
      <c r="G22" s="292">
        <v>0.13165789842605599</v>
      </c>
      <c r="H22" s="292">
        <v>0.10082882642745999</v>
      </c>
      <c r="I22" s="298">
        <v>3.06033515930176</v>
      </c>
      <c r="J22" s="292">
        <v>0.34448904606096198</v>
      </c>
    </row>
    <row r="23" spans="1:10" x14ac:dyDescent="0.2">
      <c r="A23" s="2" t="s">
        <v>42</v>
      </c>
      <c r="B23" s="295">
        <v>94</v>
      </c>
      <c r="C23" s="292">
        <v>8.3192251622676794E-2</v>
      </c>
      <c r="D23" s="292">
        <v>0.23189355432987199</v>
      </c>
      <c r="E23" s="292">
        <v>0.23454786837100999</v>
      </c>
      <c r="F23" s="292">
        <v>0.24792507290840099</v>
      </c>
      <c r="G23" s="292">
        <v>8.6807720363140106E-2</v>
      </c>
      <c r="H23" s="292">
        <v>0.115633524954319</v>
      </c>
      <c r="I23" s="298">
        <v>3.0263040065765399</v>
      </c>
      <c r="J23" s="292">
        <v>0.35628420739354399</v>
      </c>
    </row>
    <row r="24" spans="1:10" x14ac:dyDescent="0.2">
      <c r="A24" s="2" t="s">
        <v>43</v>
      </c>
      <c r="B24" s="295">
        <v>99</v>
      </c>
      <c r="C24" s="292">
        <v>3.1416099518537501E-2</v>
      </c>
      <c r="D24" s="292">
        <v>4.5759681612253203E-2</v>
      </c>
      <c r="E24" s="292">
        <v>0.124029316008091</v>
      </c>
      <c r="F24" s="292">
        <v>0.29746749997138999</v>
      </c>
      <c r="G24" s="292">
        <v>0.41477289795875499</v>
      </c>
      <c r="H24" s="292">
        <v>8.6554512381553594E-2</v>
      </c>
      <c r="I24" s="298">
        <v>4.1149230003356898</v>
      </c>
      <c r="J24" s="292">
        <v>8.4488654821116296E-2</v>
      </c>
    </row>
    <row r="25" spans="1:10" x14ac:dyDescent="0.2">
      <c r="A25" s="2" t="s">
        <v>44</v>
      </c>
      <c r="B25" s="295">
        <v>100</v>
      </c>
      <c r="C25" s="292">
        <v>5.7975638657808297E-2</v>
      </c>
      <c r="D25" s="292">
        <v>0.22481906414031999</v>
      </c>
      <c r="E25" s="292">
        <v>0.30636635422706598</v>
      </c>
      <c r="F25" s="292">
        <v>0.206930801272392</v>
      </c>
      <c r="G25" s="292">
        <v>0.17259462177753401</v>
      </c>
      <c r="H25" s="292">
        <v>3.1313516199588803E-2</v>
      </c>
      <c r="I25" s="298">
        <v>3.2181818485260001</v>
      </c>
      <c r="J25" s="292">
        <v>0.29193625452086203</v>
      </c>
    </row>
    <row r="26" spans="1:10" x14ac:dyDescent="0.2">
      <c r="A26" s="2" t="s">
        <v>45</v>
      </c>
      <c r="B26" s="295">
        <v>85</v>
      </c>
      <c r="C26" s="292">
        <v>0.111207701265812</v>
      </c>
      <c r="D26" s="292">
        <v>0.41790175437927202</v>
      </c>
      <c r="E26" s="292">
        <v>0.26129129528999301</v>
      </c>
      <c r="F26" s="292">
        <v>0.11831822246313101</v>
      </c>
      <c r="G26" s="292">
        <v>9.1281011700630202E-2</v>
      </c>
      <c r="H26" s="292">
        <v>0</v>
      </c>
      <c r="I26" s="298">
        <v>2.6605629920959499</v>
      </c>
      <c r="J26" s="292">
        <v>0.52910946352943</v>
      </c>
    </row>
    <row r="27" spans="1:10" x14ac:dyDescent="0.2">
      <c r="A27" s="2" t="s">
        <v>46</v>
      </c>
      <c r="B27" s="295">
        <v>85</v>
      </c>
      <c r="C27" s="292">
        <v>0.11291310936212499</v>
      </c>
      <c r="D27" s="292">
        <v>0.53171986341476396</v>
      </c>
      <c r="E27" s="292">
        <v>0.178596362471581</v>
      </c>
      <c r="F27" s="292">
        <v>0.106707900762558</v>
      </c>
      <c r="G27" s="292">
        <v>6.14768676459789E-2</v>
      </c>
      <c r="H27" s="292">
        <v>8.5859196260571497E-3</v>
      </c>
      <c r="I27" s="298">
        <v>2.4675438404083301</v>
      </c>
      <c r="J27" s="292">
        <v>0.65021565700855599</v>
      </c>
    </row>
    <row r="28" spans="1:10" x14ac:dyDescent="0.2">
      <c r="A28" s="2" t="s">
        <v>47</v>
      </c>
      <c r="B28" s="295">
        <v>102</v>
      </c>
      <c r="C28" s="292">
        <v>0.219988092780113</v>
      </c>
      <c r="D28" s="292">
        <v>0.34661954641342202</v>
      </c>
      <c r="E28" s="292">
        <v>0.21992325782775901</v>
      </c>
      <c r="F28" s="292">
        <v>0.119635432958603</v>
      </c>
      <c r="G28" s="292">
        <v>5.8563366532325703E-2</v>
      </c>
      <c r="H28" s="292">
        <v>3.52703109383583E-2</v>
      </c>
      <c r="I28" s="298">
        <v>2.43006467819214</v>
      </c>
      <c r="J28" s="292">
        <v>0.58732268866811699</v>
      </c>
    </row>
    <row r="29" spans="1:10" x14ac:dyDescent="0.2">
      <c r="A29" s="2" t="s">
        <v>48</v>
      </c>
      <c r="B29" s="295">
        <v>96</v>
      </c>
      <c r="C29" s="292">
        <v>8.4380306303501101E-2</v>
      </c>
      <c r="D29" s="292">
        <v>0.47222796082496599</v>
      </c>
      <c r="E29" s="292">
        <v>0.190958127379417</v>
      </c>
      <c r="F29" s="292">
        <v>0.14442557096481301</v>
      </c>
      <c r="G29" s="292">
        <v>0.100248150527477</v>
      </c>
      <c r="H29" s="292">
        <v>7.75988167151809E-3</v>
      </c>
      <c r="I29" s="298">
        <v>2.7016179561614999</v>
      </c>
      <c r="J29" s="292">
        <v>0.56096126144568104</v>
      </c>
    </row>
    <row r="30" spans="1:10" x14ac:dyDescent="0.2">
      <c r="A30" s="2" t="s">
        <v>49</v>
      </c>
      <c r="B30" s="295">
        <v>89</v>
      </c>
      <c r="C30" s="292">
        <v>0.28790998458862299</v>
      </c>
      <c r="D30" s="292">
        <v>0.47543650865554798</v>
      </c>
      <c r="E30" s="292">
        <v>0.14919660985469799</v>
      </c>
      <c r="F30" s="292">
        <v>4.0077462792396497E-2</v>
      </c>
      <c r="G30" s="292">
        <v>3.0893834307789799E-2</v>
      </c>
      <c r="H30" s="292">
        <v>1.6485594213008901E-2</v>
      </c>
      <c r="I30" s="298">
        <v>2.0346951484680198</v>
      </c>
      <c r="J30" s="292">
        <v>0.776141653939867</v>
      </c>
    </row>
    <row r="31" spans="1:10" x14ac:dyDescent="0.2">
      <c r="A31" s="2" t="s">
        <v>50</v>
      </c>
      <c r="B31" s="295">
        <v>80</v>
      </c>
      <c r="C31" s="292">
        <v>7.6393596827983898E-2</v>
      </c>
      <c r="D31" s="292">
        <v>0.43613055348396301</v>
      </c>
      <c r="E31" s="292">
        <v>0.116608798503876</v>
      </c>
      <c r="F31" s="292">
        <v>0.24522915482521099</v>
      </c>
      <c r="G31" s="292">
        <v>7.5708471238613101E-2</v>
      </c>
      <c r="H31" s="292">
        <v>4.9929417669773102E-2</v>
      </c>
      <c r="I31" s="298">
        <v>2.7976238727569598</v>
      </c>
      <c r="J31" s="292">
        <v>0.53945902953248803</v>
      </c>
    </row>
    <row r="32" spans="1:10" x14ac:dyDescent="0.2">
      <c r="A32" s="2" t="s">
        <v>51</v>
      </c>
      <c r="B32" s="295">
        <v>104</v>
      </c>
      <c r="C32" s="292">
        <v>7.6155282557010706E-2</v>
      </c>
      <c r="D32" s="292">
        <v>0.100491315126419</v>
      </c>
      <c r="E32" s="292">
        <v>0.28614172339439398</v>
      </c>
      <c r="F32" s="292">
        <v>0.20813569426536599</v>
      </c>
      <c r="G32" s="292">
        <v>0.241631254553795</v>
      </c>
      <c r="H32" s="292">
        <v>8.7444745004177094E-2</v>
      </c>
      <c r="I32" s="298">
        <v>3.4806244373321502</v>
      </c>
      <c r="J32" s="292">
        <v>0.193573587825942</v>
      </c>
    </row>
    <row r="33" spans="1:10" x14ac:dyDescent="0.2">
      <c r="A33" s="2" t="s">
        <v>52</v>
      </c>
      <c r="B33" s="295">
        <v>94</v>
      </c>
      <c r="C33" s="292">
        <v>7.6571539044380202E-2</v>
      </c>
      <c r="D33" s="292">
        <v>0.18613176047801999</v>
      </c>
      <c r="E33" s="292">
        <v>0.228288725018501</v>
      </c>
      <c r="F33" s="292">
        <v>0.25811880826950101</v>
      </c>
      <c r="G33" s="292">
        <v>0.234642639756203</v>
      </c>
      <c r="H33" s="292">
        <v>1.6246534883976E-2</v>
      </c>
      <c r="I33" s="298">
        <v>3.3945391178131099</v>
      </c>
      <c r="J33" s="292">
        <v>0.26704180147594198</v>
      </c>
    </row>
    <row r="34" spans="1:10" x14ac:dyDescent="0.2">
      <c r="A34" s="2" t="s">
        <v>53</v>
      </c>
      <c r="B34" s="295">
        <v>96</v>
      </c>
      <c r="C34" s="292">
        <v>0.16439223289489699</v>
      </c>
      <c r="D34" s="292">
        <v>0.37492048740387002</v>
      </c>
      <c r="E34" s="292">
        <v>0.28296831250190702</v>
      </c>
      <c r="F34" s="292">
        <v>0.11210132390260701</v>
      </c>
      <c r="G34" s="292">
        <v>6.5617628395557404E-2</v>
      </c>
      <c r="H34" s="292">
        <v>0</v>
      </c>
      <c r="I34" s="298">
        <v>2.5396316051483199</v>
      </c>
      <c r="J34" s="292">
        <v>0.53931272833515298</v>
      </c>
    </row>
    <row r="35" spans="1:10" x14ac:dyDescent="0.2">
      <c r="A35" s="2" t="s">
        <v>54</v>
      </c>
      <c r="B35" s="295">
        <v>104</v>
      </c>
      <c r="C35" s="292">
        <v>0.12992598116397899</v>
      </c>
      <c r="D35" s="292">
        <v>0.47321766614913902</v>
      </c>
      <c r="E35" s="292">
        <v>0.262046128511429</v>
      </c>
      <c r="F35" s="292">
        <v>9.2682331800460802E-2</v>
      </c>
      <c r="G35" s="292">
        <v>3.6962393671274199E-2</v>
      </c>
      <c r="H35" s="292">
        <v>5.1654828712344204E-3</v>
      </c>
      <c r="I35" s="298">
        <v>2.43059635162354</v>
      </c>
      <c r="J35" s="292">
        <v>0.60627536190915599</v>
      </c>
    </row>
    <row r="36" spans="1:10" x14ac:dyDescent="0.2">
      <c r="A36" s="2" t="s">
        <v>55</v>
      </c>
      <c r="B36" s="295">
        <v>88</v>
      </c>
      <c r="C36" s="292">
        <v>0.105801403522491</v>
      </c>
      <c r="D36" s="292">
        <v>0.31687429547309898</v>
      </c>
      <c r="E36" s="292">
        <v>0.22080598771572099</v>
      </c>
      <c r="F36" s="292">
        <v>0.15937578678131101</v>
      </c>
      <c r="G36" s="292">
        <v>0.113889761269093</v>
      </c>
      <c r="H36" s="292">
        <v>8.3252787590026897E-2</v>
      </c>
      <c r="I36" s="298">
        <v>2.8458442687988299</v>
      </c>
      <c r="J36" s="292">
        <v>0.46106023881866798</v>
      </c>
    </row>
    <row r="37" spans="1:10" x14ac:dyDescent="0.2">
      <c r="A37" s="2" t="s">
        <v>56</v>
      </c>
      <c r="B37" s="295">
        <v>88</v>
      </c>
      <c r="C37" s="292">
        <v>0.14545075595378901</v>
      </c>
      <c r="D37" s="292">
        <v>0.41204658150672901</v>
      </c>
      <c r="E37" s="292">
        <v>0.12888242304325101</v>
      </c>
      <c r="F37" s="292">
        <v>0.140192121267319</v>
      </c>
      <c r="G37" s="292">
        <v>0.16235028207302099</v>
      </c>
      <c r="H37" s="292">
        <v>1.1077855713665499E-2</v>
      </c>
      <c r="I37" s="298">
        <v>2.75927782058716</v>
      </c>
      <c r="J37" s="292">
        <v>0.56374238321591597</v>
      </c>
    </row>
    <row r="38" spans="1:10" x14ac:dyDescent="0.2">
      <c r="A38" s="2" t="s">
        <v>57</v>
      </c>
      <c r="B38" s="295">
        <v>102</v>
      </c>
      <c r="C38" s="292">
        <v>8.2145296037197099E-2</v>
      </c>
      <c r="D38" s="292">
        <v>0.195104494690895</v>
      </c>
      <c r="E38" s="292">
        <v>0.34555783867835999</v>
      </c>
      <c r="F38" s="292">
        <v>0.16558934748172799</v>
      </c>
      <c r="G38" s="292">
        <v>0.16375748813152299</v>
      </c>
      <c r="H38" s="292">
        <v>4.7845512628555298E-2</v>
      </c>
      <c r="I38" s="298">
        <v>3.1404280662536599</v>
      </c>
      <c r="J38" s="292">
        <v>0.29118152664689201</v>
      </c>
    </row>
    <row r="39" spans="1:10" x14ac:dyDescent="0.2">
      <c r="A39" s="2" t="s">
        <v>58</v>
      </c>
      <c r="B39" s="295">
        <v>99</v>
      </c>
      <c r="C39" s="292">
        <v>1.5479574911296401E-2</v>
      </c>
      <c r="D39" s="292">
        <v>0.29310095310211198</v>
      </c>
      <c r="E39" s="292">
        <v>0.39549854397773698</v>
      </c>
      <c r="F39" s="292">
        <v>0.116205014288425</v>
      </c>
      <c r="G39" s="292">
        <v>0.12142962217330899</v>
      </c>
      <c r="H39" s="292">
        <v>5.8286290615797001E-2</v>
      </c>
      <c r="I39" s="298">
        <v>3.03717064857483</v>
      </c>
      <c r="J39" s="292">
        <v>0.32767976641262703</v>
      </c>
    </row>
    <row r="40" spans="1:10" x14ac:dyDescent="0.2">
      <c r="A40" s="2" t="s">
        <v>59</v>
      </c>
      <c r="B40" s="295">
        <v>99</v>
      </c>
      <c r="C40" s="292">
        <v>7.7604107558727306E-2</v>
      </c>
      <c r="D40" s="292">
        <v>0.24571339786052701</v>
      </c>
      <c r="E40" s="292">
        <v>0.33537828922271701</v>
      </c>
      <c r="F40" s="292">
        <v>0.19902202486991899</v>
      </c>
      <c r="G40" s="292">
        <v>9.0053550899028806E-2</v>
      </c>
      <c r="H40" s="292">
        <v>5.2228625863790498E-2</v>
      </c>
      <c r="I40" s="298">
        <v>2.9770066738128702</v>
      </c>
      <c r="J40" s="292">
        <v>0.34113449246633798</v>
      </c>
    </row>
    <row r="41" spans="1:10" x14ac:dyDescent="0.2">
      <c r="A41" s="2" t="s">
        <v>60</v>
      </c>
      <c r="B41" s="295">
        <v>95</v>
      </c>
      <c r="C41" s="292">
        <v>2.8288662433624299E-2</v>
      </c>
      <c r="D41" s="292">
        <v>0.27780479192733798</v>
      </c>
      <c r="E41" s="292">
        <v>0.292656540870667</v>
      </c>
      <c r="F41" s="292">
        <v>0.20586438477039301</v>
      </c>
      <c r="G41" s="292">
        <v>0.12401463091373401</v>
      </c>
      <c r="H41" s="292">
        <v>7.1371011435985607E-2</v>
      </c>
      <c r="I41" s="298">
        <v>3.1286966800689702</v>
      </c>
      <c r="J41" s="292">
        <v>0.32961866446441501</v>
      </c>
    </row>
    <row r="42" spans="1:10" x14ac:dyDescent="0.2">
      <c r="A42" s="2" t="s">
        <v>61</v>
      </c>
      <c r="B42" s="295">
        <v>99</v>
      </c>
      <c r="C42" s="292">
        <v>8.4448315203189794E-2</v>
      </c>
      <c r="D42" s="292">
        <v>0.30067646503448497</v>
      </c>
      <c r="E42" s="292">
        <v>0.35653781890869102</v>
      </c>
      <c r="F42" s="292">
        <v>0.19254113733768499</v>
      </c>
      <c r="G42" s="292">
        <v>3.7305898964405101E-2</v>
      </c>
      <c r="H42" s="292">
        <v>2.8490357100963599E-2</v>
      </c>
      <c r="I42" s="298">
        <v>2.79164361953735</v>
      </c>
      <c r="J42" s="292">
        <v>0.39641889919074103</v>
      </c>
    </row>
    <row r="43" spans="1:10" x14ac:dyDescent="0.2">
      <c r="A43" s="2" t="s">
        <v>62</v>
      </c>
      <c r="B43" s="295">
        <v>90</v>
      </c>
      <c r="C43" s="292">
        <v>2.9442230239510501E-2</v>
      </c>
      <c r="D43" s="292">
        <v>0.10665612667799</v>
      </c>
      <c r="E43" s="292">
        <v>0.14099177718162501</v>
      </c>
      <c r="F43" s="292">
        <v>0.27068468928337103</v>
      </c>
      <c r="G43" s="292">
        <v>0.38805216550826999</v>
      </c>
      <c r="H43" s="292">
        <v>6.4173005521297496E-2</v>
      </c>
      <c r="I43" s="298">
        <v>3.94167876243591</v>
      </c>
      <c r="J43" s="292">
        <v>0.14543110909722501</v>
      </c>
    </row>
    <row r="44" spans="1:10" x14ac:dyDescent="0.2">
      <c r="A44" s="2" t="s">
        <v>63</v>
      </c>
      <c r="B44" s="295">
        <v>92</v>
      </c>
      <c r="C44" s="292">
        <v>2.9966138303279901E-2</v>
      </c>
      <c r="D44" s="292">
        <v>0.12568356096744501</v>
      </c>
      <c r="E44" s="292">
        <v>0.29513901472091703</v>
      </c>
      <c r="F44" s="292">
        <v>0.26114079356193498</v>
      </c>
      <c r="G44" s="292">
        <v>0.249708697199821</v>
      </c>
      <c r="H44" s="292">
        <v>3.8361780345439897E-2</v>
      </c>
      <c r="I44" s="298">
        <v>3.59787797927856</v>
      </c>
      <c r="J44" s="292">
        <v>0.161858897141716</v>
      </c>
    </row>
    <row r="45" spans="1:10" x14ac:dyDescent="0.2">
      <c r="A45" s="2" t="s">
        <v>64</v>
      </c>
      <c r="B45" s="295">
        <v>98</v>
      </c>
      <c r="C45" s="292">
        <v>0</v>
      </c>
      <c r="D45" s="292">
        <v>0.167347997426987</v>
      </c>
      <c r="E45" s="292">
        <v>0.23293815553188299</v>
      </c>
      <c r="F45" s="292">
        <v>0.28181988000869801</v>
      </c>
      <c r="G45" s="292">
        <v>0.25359782576561002</v>
      </c>
      <c r="H45" s="292">
        <v>6.4296133816242204E-2</v>
      </c>
      <c r="I45" s="298">
        <v>3.6643848419189502</v>
      </c>
      <c r="J45" s="292">
        <v>0.17884718104460401</v>
      </c>
    </row>
    <row r="46" spans="1:10" x14ac:dyDescent="0.2">
      <c r="A46" s="2" t="s">
        <v>65</v>
      </c>
      <c r="B46" s="295">
        <v>104</v>
      </c>
      <c r="C46" s="292">
        <v>6.8227984011173207E-2</v>
      </c>
      <c r="D46" s="292">
        <v>0.20690658688545199</v>
      </c>
      <c r="E46" s="292">
        <v>0.206289008259773</v>
      </c>
      <c r="F46" s="292">
        <v>0.23969945311546301</v>
      </c>
      <c r="G46" s="292">
        <v>0.229346513748169</v>
      </c>
      <c r="H46" s="292">
        <v>4.9530461430549601E-2</v>
      </c>
      <c r="I46" s="298">
        <v>3.3735311031341602</v>
      </c>
      <c r="J46" s="292">
        <v>0.28947226352355598</v>
      </c>
    </row>
    <row r="47" spans="1:10" x14ac:dyDescent="0.2">
      <c r="A47" s="2" t="s">
        <v>66</v>
      </c>
      <c r="B47" s="295">
        <v>101</v>
      </c>
      <c r="C47" s="292">
        <v>0.10838021337985999</v>
      </c>
      <c r="D47" s="292">
        <v>0.36674657464027399</v>
      </c>
      <c r="E47" s="292">
        <v>0.28962200880050698</v>
      </c>
      <c r="F47" s="292">
        <v>0.12733437120914501</v>
      </c>
      <c r="G47" s="292">
        <v>7.2449110448360401E-2</v>
      </c>
      <c r="H47" s="292">
        <v>3.5467714071273797E-2</v>
      </c>
      <c r="I47" s="298">
        <v>2.6772794723510702</v>
      </c>
      <c r="J47" s="292">
        <v>0.49259812099787498</v>
      </c>
    </row>
    <row r="48" spans="1:10" x14ac:dyDescent="0.2">
      <c r="A48" s="2" t="s">
        <v>67</v>
      </c>
      <c r="B48" s="295">
        <v>91</v>
      </c>
      <c r="C48" s="292">
        <v>0.19411279261112199</v>
      </c>
      <c r="D48" s="292">
        <v>0.42877513170242298</v>
      </c>
      <c r="E48" s="292">
        <v>0.23211772739887199</v>
      </c>
      <c r="F48" s="292">
        <v>7.2699390351772294E-2</v>
      </c>
      <c r="G48" s="292">
        <v>3.4916475415229797E-2</v>
      </c>
      <c r="H48" s="292">
        <v>3.7378482520580299E-2</v>
      </c>
      <c r="I48" s="298">
        <v>2.2993421554565399</v>
      </c>
      <c r="J48" s="292">
        <v>0.64707459058732497</v>
      </c>
    </row>
    <row r="49" spans="1:10" x14ac:dyDescent="0.2">
      <c r="A49" s="2" t="s">
        <v>68</v>
      </c>
      <c r="B49" s="295">
        <v>90</v>
      </c>
      <c r="C49" s="292">
        <v>0.15130360424518599</v>
      </c>
      <c r="D49" s="292">
        <v>0.40384006500244102</v>
      </c>
      <c r="E49" s="292">
        <v>0.122344844043255</v>
      </c>
      <c r="F49" s="292">
        <v>0.126608327031136</v>
      </c>
      <c r="G49" s="292">
        <v>0.110876671969891</v>
      </c>
      <c r="H49" s="292">
        <v>8.5026510059833499E-2</v>
      </c>
      <c r="I49" s="298">
        <v>2.6086382865905802</v>
      </c>
      <c r="J49" s="292">
        <v>0.60673195648806599</v>
      </c>
    </row>
    <row r="50" spans="1:10" x14ac:dyDescent="0.2">
      <c r="A50" s="2" t="s">
        <v>69</v>
      </c>
      <c r="B50" s="295">
        <v>60</v>
      </c>
      <c r="C50" s="292">
        <v>9.7398690879344899E-2</v>
      </c>
      <c r="D50" s="292">
        <v>0.35136717557907099</v>
      </c>
      <c r="E50" s="292">
        <v>0.234993621706963</v>
      </c>
      <c r="F50" s="292">
        <v>7.2221048176288605E-2</v>
      </c>
      <c r="G50" s="292">
        <v>0.12505720555782299</v>
      </c>
      <c r="H50" s="292">
        <v>0.11896226555109</v>
      </c>
      <c r="I50" s="298">
        <v>2.7459483146667498</v>
      </c>
      <c r="J50" s="292">
        <v>0.50936054735962899</v>
      </c>
    </row>
    <row r="51" spans="1:10" x14ac:dyDescent="0.2">
      <c r="A51" s="2" t="s">
        <v>70</v>
      </c>
      <c r="B51" s="295">
        <v>104</v>
      </c>
      <c r="C51" s="292">
        <v>5.0257958471775097E-2</v>
      </c>
      <c r="D51" s="292">
        <v>0.315389573574066</v>
      </c>
      <c r="E51" s="292">
        <v>0.29821008443832397</v>
      </c>
      <c r="F51" s="292">
        <v>0.18679241836071001</v>
      </c>
      <c r="G51" s="292">
        <v>0.12915427982807201</v>
      </c>
      <c r="H51" s="292">
        <v>2.0195672288537001E-2</v>
      </c>
      <c r="I51" s="298">
        <v>3.0297973155975302</v>
      </c>
      <c r="J51" s="292">
        <v>0.373184243598572</v>
      </c>
    </row>
    <row r="52" spans="1:10" x14ac:dyDescent="0.2">
      <c r="A52" s="2" t="s">
        <v>71</v>
      </c>
      <c r="B52" s="295">
        <v>78</v>
      </c>
      <c r="C52" s="292">
        <v>0.13443838059902199</v>
      </c>
      <c r="D52" s="292">
        <v>0.44919696450233498</v>
      </c>
      <c r="E52" s="292">
        <v>0.20940388739109</v>
      </c>
      <c r="F52" s="292">
        <v>8.9457497000694303E-2</v>
      </c>
      <c r="G52" s="292">
        <v>2.16703172773123E-2</v>
      </c>
      <c r="H52" s="292">
        <v>9.5832943916320801E-2</v>
      </c>
      <c r="I52" s="298">
        <v>2.3526909351348899</v>
      </c>
      <c r="J52" s="292">
        <v>0.64549504119400603</v>
      </c>
    </row>
    <row r="53" spans="1:10" x14ac:dyDescent="0.2">
      <c r="A53" s="2" t="s">
        <v>72</v>
      </c>
      <c r="B53" s="295">
        <v>92</v>
      </c>
      <c r="C53" s="292">
        <v>7.3354251682758304E-2</v>
      </c>
      <c r="D53" s="292">
        <v>0.29211506247520402</v>
      </c>
      <c r="E53" s="292">
        <v>0.29197949171066301</v>
      </c>
      <c r="F53" s="292">
        <v>0.198874831199646</v>
      </c>
      <c r="G53" s="292">
        <v>7.2625704109668704E-2</v>
      </c>
      <c r="H53" s="292">
        <v>7.1050666272640201E-2</v>
      </c>
      <c r="I53" s="298">
        <v>2.8980598449707</v>
      </c>
      <c r="J53" s="292">
        <v>0.39342222224361001</v>
      </c>
    </row>
    <row r="54" spans="1:10" x14ac:dyDescent="0.2">
      <c r="A54" s="2" t="s">
        <v>73</v>
      </c>
      <c r="B54" s="295">
        <v>94</v>
      </c>
      <c r="C54" s="292">
        <v>7.0338599383830996E-2</v>
      </c>
      <c r="D54" s="292">
        <v>0.342164397239685</v>
      </c>
      <c r="E54" s="292">
        <v>0.31253847479820301</v>
      </c>
      <c r="F54" s="292">
        <v>0.13995611667633101</v>
      </c>
      <c r="G54" s="292">
        <v>7.1649096906185206E-2</v>
      </c>
      <c r="H54" s="292">
        <v>6.33533149957657E-2</v>
      </c>
      <c r="I54" s="298">
        <v>2.7869129180908199</v>
      </c>
      <c r="J54" s="292">
        <v>0.44040405334018901</v>
      </c>
    </row>
    <row r="55" spans="1:10" x14ac:dyDescent="0.2">
      <c r="A55" s="2" t="s">
        <v>74</v>
      </c>
      <c r="B55" s="295">
        <v>96</v>
      </c>
      <c r="C55" s="292">
        <v>0.13303548097610499</v>
      </c>
      <c r="D55" s="292">
        <v>0.35239952802658098</v>
      </c>
      <c r="E55" s="292">
        <v>0.18513521552085899</v>
      </c>
      <c r="F55" s="292">
        <v>0.221488937735558</v>
      </c>
      <c r="G55" s="292">
        <v>4.40999791026115E-2</v>
      </c>
      <c r="H55" s="292">
        <v>6.3840873539447798E-2</v>
      </c>
      <c r="I55" s="298">
        <v>2.6701612472534202</v>
      </c>
      <c r="J55" s="292">
        <v>0.51853898290902101</v>
      </c>
    </row>
    <row r="56" spans="1:10" x14ac:dyDescent="0.2">
      <c r="A56" s="2" t="s">
        <v>75</v>
      </c>
      <c r="B56" s="295">
        <v>100</v>
      </c>
      <c r="C56" s="292">
        <v>4.43399846553802E-2</v>
      </c>
      <c r="D56" s="292">
        <v>6.2963679432868999E-2</v>
      </c>
      <c r="E56" s="292">
        <v>0.28389903903007502</v>
      </c>
      <c r="F56" s="292">
        <v>0.29211214184760997</v>
      </c>
      <c r="G56" s="292">
        <v>0.24598720669746399</v>
      </c>
      <c r="H56" s="292">
        <v>7.0697948336601299E-2</v>
      </c>
      <c r="I56" s="298">
        <v>3.6805567741393999</v>
      </c>
      <c r="J56" s="292">
        <v>0.115466939835312</v>
      </c>
    </row>
    <row r="57" spans="1:10" x14ac:dyDescent="0.2">
      <c r="A57" s="2" t="s">
        <v>76</v>
      </c>
      <c r="B57" s="295">
        <v>93</v>
      </c>
      <c r="C57" s="292">
        <v>6.25432878732681E-2</v>
      </c>
      <c r="D57" s="292">
        <v>0.12004107981920201</v>
      </c>
      <c r="E57" s="292">
        <v>0.32130238413810702</v>
      </c>
      <c r="F57" s="292">
        <v>0.17619788646698001</v>
      </c>
      <c r="G57" s="292">
        <v>0.26745018362999001</v>
      </c>
      <c r="H57" s="292">
        <v>5.2465192973613697E-2</v>
      </c>
      <c r="I57" s="298">
        <v>3.49177145957947</v>
      </c>
      <c r="J57" s="292">
        <v>0.19269409784966399</v>
      </c>
    </row>
    <row r="58" spans="1:10" x14ac:dyDescent="0.2">
      <c r="A58" s="2" t="s">
        <v>77</v>
      </c>
      <c r="B58" s="295">
        <v>100</v>
      </c>
      <c r="C58" s="292">
        <v>5.4634205996990197E-2</v>
      </c>
      <c r="D58" s="292">
        <v>0.15929812192916901</v>
      </c>
      <c r="E58" s="292">
        <v>0.26417437195777899</v>
      </c>
      <c r="F58" s="292">
        <v>0.26002794504165599</v>
      </c>
      <c r="G58" s="292">
        <v>0.21409077942371399</v>
      </c>
      <c r="H58" s="292">
        <v>4.7774605453014402E-2</v>
      </c>
      <c r="I58" s="298">
        <v>3.4406971931457502</v>
      </c>
      <c r="J58" s="292">
        <v>0.22466563321636501</v>
      </c>
    </row>
    <row r="59" spans="1:10" x14ac:dyDescent="0.2">
      <c r="A59" s="2" t="s">
        <v>78</v>
      </c>
      <c r="B59" s="295">
        <v>89</v>
      </c>
      <c r="C59" s="292">
        <v>0.11058614403009399</v>
      </c>
      <c r="D59" s="292">
        <v>0.166954636573792</v>
      </c>
      <c r="E59" s="292">
        <v>0.21818713843822499</v>
      </c>
      <c r="F59" s="292">
        <v>0.20622847974300401</v>
      </c>
      <c r="G59" s="292">
        <v>0.25658163428306602</v>
      </c>
      <c r="H59" s="292">
        <v>4.1461963206529603E-2</v>
      </c>
      <c r="I59" s="298">
        <v>3.3455939292907702</v>
      </c>
      <c r="J59" s="292">
        <v>0.28954592413564101</v>
      </c>
    </row>
    <row r="60" spans="1:10" x14ac:dyDescent="0.2">
      <c r="A60" s="2" t="s">
        <v>79</v>
      </c>
      <c r="B60" s="295">
        <v>91</v>
      </c>
      <c r="C60" s="292">
        <v>0.20942509174346899</v>
      </c>
      <c r="D60" s="292">
        <v>0.31162697076797502</v>
      </c>
      <c r="E60" s="292">
        <v>0.25049737095832803</v>
      </c>
      <c r="F60" s="292">
        <v>0.11223098635673499</v>
      </c>
      <c r="G60" s="292">
        <v>8.5862234234809903E-2</v>
      </c>
      <c r="H60" s="292">
        <v>3.0357332900166501E-2</v>
      </c>
      <c r="I60" s="298">
        <v>2.5394988059997599</v>
      </c>
      <c r="J60" s="292">
        <v>0.53736503889245602</v>
      </c>
    </row>
    <row r="61" spans="1:10" x14ac:dyDescent="0.2">
      <c r="A61" s="2" t="s">
        <v>80</v>
      </c>
      <c r="B61" s="295">
        <v>88</v>
      </c>
      <c r="C61" s="292">
        <v>0.22364704310894001</v>
      </c>
      <c r="D61" s="292">
        <v>0.44674292206764199</v>
      </c>
      <c r="E61" s="292">
        <v>0.193263590335846</v>
      </c>
      <c r="F61" s="292">
        <v>6.4493410289287595E-2</v>
      </c>
      <c r="G61" s="292">
        <v>3.9992067962884903E-2</v>
      </c>
      <c r="H61" s="292">
        <v>3.18609774112701E-2</v>
      </c>
      <c r="I61" s="298">
        <v>2.2257728576660201</v>
      </c>
      <c r="J61" s="292">
        <v>0.69245216006814303</v>
      </c>
    </row>
    <row r="62" spans="1:10" x14ac:dyDescent="0.2">
      <c r="A62" s="2" t="s">
        <v>81</v>
      </c>
      <c r="B62" s="295">
        <v>114</v>
      </c>
      <c r="C62" s="292">
        <v>2.8565282002091401E-2</v>
      </c>
      <c r="D62" s="292">
        <v>0.21612049639225001</v>
      </c>
      <c r="E62" s="292">
        <v>0.36756956577300998</v>
      </c>
      <c r="F62" s="292">
        <v>0.198951795697212</v>
      </c>
      <c r="G62" s="292">
        <v>0.16312377154827101</v>
      </c>
      <c r="H62" s="292">
        <v>2.5669092312455202E-2</v>
      </c>
      <c r="I62" s="298">
        <v>3.2585859298706099</v>
      </c>
      <c r="J62" s="292">
        <v>0.25113211079337799</v>
      </c>
    </row>
    <row r="63" spans="1:10" x14ac:dyDescent="0.2">
      <c r="A63" s="2" t="s">
        <v>82</v>
      </c>
      <c r="B63" s="295">
        <v>87</v>
      </c>
      <c r="C63" s="292">
        <v>0.113529607653618</v>
      </c>
      <c r="D63" s="292">
        <v>0.25049856305122398</v>
      </c>
      <c r="E63" s="292">
        <v>0.26374372839927701</v>
      </c>
      <c r="F63" s="292">
        <v>0.27373215556144698</v>
      </c>
      <c r="G63" s="292">
        <v>9.84959676861763E-2</v>
      </c>
      <c r="H63" s="292">
        <v>0</v>
      </c>
      <c r="I63" s="298">
        <v>2.9931662082672101</v>
      </c>
      <c r="J63" s="292">
        <v>0.36402816256817799</v>
      </c>
    </row>
    <row r="64" spans="1:10" x14ac:dyDescent="0.2">
      <c r="A64" s="2" t="s">
        <v>83</v>
      </c>
      <c r="B64" s="295">
        <v>96</v>
      </c>
      <c r="C64" s="292">
        <v>0.18791942298412301</v>
      </c>
      <c r="D64" s="292">
        <v>0.48085364699363697</v>
      </c>
      <c r="E64" s="292">
        <v>0.17699478566646601</v>
      </c>
      <c r="F64" s="292">
        <v>9.87718030810356E-2</v>
      </c>
      <c r="G64" s="292">
        <v>3.8668204098939903E-2</v>
      </c>
      <c r="H64" s="292">
        <v>1.6792129725217798E-2</v>
      </c>
      <c r="I64" s="298">
        <v>2.3077921867370601</v>
      </c>
      <c r="J64" s="292">
        <v>0.68019499768518199</v>
      </c>
    </row>
    <row r="65" spans="1:10" x14ac:dyDescent="0.2">
      <c r="A65" s="2" t="s">
        <v>84</v>
      </c>
      <c r="B65" s="295">
        <v>82</v>
      </c>
      <c r="C65" s="292">
        <v>0.1145239174366</v>
      </c>
      <c r="D65" s="292">
        <v>0.27649405598640397</v>
      </c>
      <c r="E65" s="292">
        <v>0.23327623307704901</v>
      </c>
      <c r="F65" s="292">
        <v>0.15998893976211501</v>
      </c>
      <c r="G65" s="292">
        <v>0.18110202252864799</v>
      </c>
      <c r="H65" s="292">
        <v>3.4614849835634197E-2</v>
      </c>
      <c r="I65" s="298">
        <v>3.0172481536865199</v>
      </c>
      <c r="J65" s="292">
        <v>0.40503830601910901</v>
      </c>
    </row>
    <row r="66" spans="1:10" x14ac:dyDescent="0.2">
      <c r="A66" s="2" t="s">
        <v>85</v>
      </c>
      <c r="B66" s="295">
        <v>94</v>
      </c>
      <c r="C66" s="292">
        <v>9.8918182775378193E-3</v>
      </c>
      <c r="D66" s="292">
        <v>0.16882620751857799</v>
      </c>
      <c r="E66" s="292">
        <v>0.33434262871742199</v>
      </c>
      <c r="F66" s="292">
        <v>0.22950640320777899</v>
      </c>
      <c r="G66" s="292">
        <v>0.21236725151538799</v>
      </c>
      <c r="H66" s="292">
        <v>4.5065689831972101E-2</v>
      </c>
      <c r="I66" s="298">
        <v>3.4876053333282502</v>
      </c>
      <c r="J66" s="292">
        <v>0.187152167502462</v>
      </c>
    </row>
    <row r="67" spans="1:10" x14ac:dyDescent="0.2">
      <c r="A67" s="2" t="s">
        <v>86</v>
      </c>
      <c r="B67" s="295">
        <v>103</v>
      </c>
      <c r="C67" s="292">
        <v>4.5553925447166001E-3</v>
      </c>
      <c r="D67" s="292">
        <v>0.10670314729213699</v>
      </c>
      <c r="E67" s="292">
        <v>0.213537141680717</v>
      </c>
      <c r="F67" s="292">
        <v>0.29563382267951999</v>
      </c>
      <c r="G67" s="292">
        <v>0.36268153786659202</v>
      </c>
      <c r="H67" s="292">
        <v>1.6888955608010299E-2</v>
      </c>
      <c r="I67" s="298">
        <v>3.92073321342468</v>
      </c>
      <c r="J67" s="292">
        <v>0.11316986085651801</v>
      </c>
    </row>
    <row r="68" spans="1:10" x14ac:dyDescent="0.2">
      <c r="A68" s="2" t="s">
        <v>87</v>
      </c>
      <c r="B68" s="295">
        <v>91</v>
      </c>
      <c r="C68" s="292">
        <v>5.9863615781068802E-2</v>
      </c>
      <c r="D68" s="292">
        <v>0.120744861662388</v>
      </c>
      <c r="E68" s="292">
        <v>0.18216179311275499</v>
      </c>
      <c r="F68" s="292">
        <v>0.31643316149711598</v>
      </c>
      <c r="G68" s="292">
        <v>0.26684525609016402</v>
      </c>
      <c r="H68" s="292">
        <v>5.39513044059277E-2</v>
      </c>
      <c r="I68" s="298">
        <v>3.6444187164306601</v>
      </c>
      <c r="J68" s="292">
        <v>0.190908226719155</v>
      </c>
    </row>
    <row r="69" spans="1:10" x14ac:dyDescent="0.2">
      <c r="A69" s="2" t="s">
        <v>88</v>
      </c>
      <c r="B69" s="295">
        <v>105</v>
      </c>
      <c r="C69" s="292">
        <v>0</v>
      </c>
      <c r="D69" s="292">
        <v>0.158235743641853</v>
      </c>
      <c r="E69" s="292">
        <v>0.234312638640404</v>
      </c>
      <c r="F69" s="292">
        <v>0.24165737628936801</v>
      </c>
      <c r="G69" s="292">
        <v>0.32772302627563499</v>
      </c>
      <c r="H69" s="292">
        <v>3.8071218878030798E-2</v>
      </c>
      <c r="I69" s="298">
        <v>3.7681105136871298</v>
      </c>
      <c r="J69" s="292">
        <v>0.16449839752636</v>
      </c>
    </row>
    <row r="70" spans="1:10" x14ac:dyDescent="0.2">
      <c r="A70" s="2" t="s">
        <v>89</v>
      </c>
      <c r="B70" s="295">
        <v>100</v>
      </c>
      <c r="C70" s="292">
        <v>0.19133658707141901</v>
      </c>
      <c r="D70" s="292">
        <v>0.38028770685195901</v>
      </c>
      <c r="E70" s="292">
        <v>0.14945608377456701</v>
      </c>
      <c r="F70" s="292">
        <v>0.145649328827858</v>
      </c>
      <c r="G70" s="292">
        <v>8.4786035120487199E-2</v>
      </c>
      <c r="H70" s="292">
        <v>4.8484276980161702E-2</v>
      </c>
      <c r="I70" s="298">
        <v>2.5294461250305198</v>
      </c>
      <c r="J70" s="292">
        <v>0.60075127389313299</v>
      </c>
    </row>
    <row r="71" spans="1:10" x14ac:dyDescent="0.2">
      <c r="A71" s="3" t="s">
        <v>90</v>
      </c>
      <c r="B71" s="296">
        <v>79</v>
      </c>
      <c r="C71" s="293">
        <v>0.18707443773746499</v>
      </c>
      <c r="D71" s="293">
        <v>0.44923973083496099</v>
      </c>
      <c r="E71" s="293">
        <v>0.16550323367118799</v>
      </c>
      <c r="F71" s="293">
        <v>8.0006517469883007E-2</v>
      </c>
      <c r="G71" s="293">
        <v>0.118176095187664</v>
      </c>
      <c r="H71" s="293">
        <v>0</v>
      </c>
      <c r="I71" s="299">
        <v>2.49297022819519</v>
      </c>
      <c r="J71" s="293">
        <v>0.63631415909060596</v>
      </c>
    </row>
    <row r="73" spans="1:10" x14ac:dyDescent="0.2">
      <c r="A73" t="s">
        <v>235</v>
      </c>
    </row>
    <row r="75" spans="1:10" x14ac:dyDescent="0.2">
      <c r="A75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236</v>
      </c>
    </row>
    <row r="4" spans="1:8" x14ac:dyDescent="0.2">
      <c r="A4" t="s">
        <v>237</v>
      </c>
    </row>
    <row r="5" spans="1:8" ht="38.25" x14ac:dyDescent="0.2">
      <c r="A5" s="4" t="s">
        <v>24</v>
      </c>
      <c r="B5" s="4" t="s">
        <v>4</v>
      </c>
      <c r="C5" s="4" t="s">
        <v>238</v>
      </c>
      <c r="D5" s="4" t="s">
        <v>239</v>
      </c>
      <c r="E5" s="4" t="s">
        <v>240</v>
      </c>
      <c r="F5" s="4" t="s">
        <v>241</v>
      </c>
      <c r="G5" s="4" t="s">
        <v>242</v>
      </c>
      <c r="H5" s="4" t="s">
        <v>243</v>
      </c>
    </row>
    <row r="6" spans="1:8" x14ac:dyDescent="0.2">
      <c r="A6" s="5" t="s">
        <v>26</v>
      </c>
      <c r="B6" s="303" t="s">
        <v>1</v>
      </c>
      <c r="C6" s="300" t="s">
        <v>1</v>
      </c>
      <c r="D6" s="300" t="s">
        <v>1</v>
      </c>
      <c r="E6" s="300" t="s">
        <v>1</v>
      </c>
      <c r="F6" s="300" t="s">
        <v>1</v>
      </c>
      <c r="G6" s="300" t="s">
        <v>1</v>
      </c>
      <c r="H6" s="300" t="s">
        <v>1</v>
      </c>
    </row>
    <row r="7" spans="1:8" x14ac:dyDescent="0.2">
      <c r="A7" s="2" t="s">
        <v>26</v>
      </c>
      <c r="B7" s="304">
        <v>3139</v>
      </c>
      <c r="C7" s="301">
        <v>0.77112960815429699</v>
      </c>
      <c r="D7" s="301">
        <v>0.15466435253620101</v>
      </c>
      <c r="E7" s="301">
        <v>0.11562124639749501</v>
      </c>
      <c r="F7" s="301">
        <v>5.8487828820943798E-2</v>
      </c>
      <c r="G7" s="301">
        <v>8.3764441311359406E-2</v>
      </c>
      <c r="H7" s="301">
        <v>0.28069719672203097</v>
      </c>
    </row>
    <row r="8" spans="1:8" x14ac:dyDescent="0.2">
      <c r="A8" s="5" t="s">
        <v>27</v>
      </c>
      <c r="B8" s="303" t="s">
        <v>1</v>
      </c>
      <c r="C8" s="300" t="s">
        <v>1</v>
      </c>
      <c r="D8" s="300" t="s">
        <v>1</v>
      </c>
      <c r="E8" s="300" t="s">
        <v>1</v>
      </c>
      <c r="F8" s="300" t="s">
        <v>1</v>
      </c>
      <c r="G8" s="300" t="s">
        <v>1</v>
      </c>
      <c r="H8" s="300" t="s">
        <v>1</v>
      </c>
    </row>
    <row r="9" spans="1:8" x14ac:dyDescent="0.2">
      <c r="A9" s="2" t="s">
        <v>28</v>
      </c>
      <c r="B9" s="304">
        <v>72</v>
      </c>
      <c r="C9" s="301">
        <v>0.79572689533233598</v>
      </c>
      <c r="D9" s="301">
        <v>0.267406135797501</v>
      </c>
      <c r="E9" s="301">
        <v>0.31206288933754001</v>
      </c>
      <c r="F9" s="301">
        <v>0.146855518221855</v>
      </c>
      <c r="G9" s="301">
        <v>0.48143538832664501</v>
      </c>
      <c r="H9" s="301">
        <v>0.124833285808563</v>
      </c>
    </row>
    <row r="10" spans="1:8" x14ac:dyDescent="0.2">
      <c r="A10" s="2" t="s">
        <v>29</v>
      </c>
      <c r="B10" s="304">
        <v>80</v>
      </c>
      <c r="C10" s="301">
        <v>0.68442136049270597</v>
      </c>
      <c r="D10" s="301">
        <v>0.172180965542793</v>
      </c>
      <c r="E10" s="301">
        <v>0.213419944047928</v>
      </c>
      <c r="F10" s="301">
        <v>6.6681444644928006E-2</v>
      </c>
      <c r="G10" s="301">
        <v>0.10119855403900101</v>
      </c>
      <c r="H10" s="301">
        <v>0.246473893523216</v>
      </c>
    </row>
    <row r="11" spans="1:8" x14ac:dyDescent="0.2">
      <c r="A11" s="2" t="s">
        <v>30</v>
      </c>
      <c r="B11" s="304">
        <v>73</v>
      </c>
      <c r="C11" s="301">
        <v>0.67830079793930098</v>
      </c>
      <c r="D11" s="301">
        <v>0.141422599554062</v>
      </c>
      <c r="E11" s="301">
        <v>0.23184151947498299</v>
      </c>
      <c r="F11" s="301">
        <v>7.8555926680564894E-2</v>
      </c>
      <c r="G11" s="301">
        <v>0.289008468389511</v>
      </c>
      <c r="H11" s="301">
        <v>0.32590124011039701</v>
      </c>
    </row>
    <row r="12" spans="1:8" x14ac:dyDescent="0.2">
      <c r="A12" s="2" t="s">
        <v>31</v>
      </c>
      <c r="B12" s="304">
        <v>71</v>
      </c>
      <c r="C12" s="301">
        <v>0.82814466953277599</v>
      </c>
      <c r="D12" s="301">
        <v>0.22219674289226499</v>
      </c>
      <c r="E12" s="301">
        <v>0.16543559730052901</v>
      </c>
      <c r="F12" s="301">
        <v>0.22166149318218201</v>
      </c>
      <c r="G12" s="301">
        <v>0.13212195038795499</v>
      </c>
      <c r="H12" s="301">
        <v>0.199744403362274</v>
      </c>
    </row>
    <row r="13" spans="1:8" x14ac:dyDescent="0.2">
      <c r="A13" s="2" t="s">
        <v>32</v>
      </c>
      <c r="B13" s="304">
        <v>75</v>
      </c>
      <c r="C13" s="301">
        <v>0.75218695402145397</v>
      </c>
      <c r="D13" s="301">
        <v>0.12763379514217399</v>
      </c>
      <c r="E13" s="301">
        <v>0.16218200325965901</v>
      </c>
      <c r="F13" s="301">
        <v>0.17771892249584201</v>
      </c>
      <c r="G13" s="301">
        <v>0.153528988361359</v>
      </c>
      <c r="H13" s="301">
        <v>0.25194138288497903</v>
      </c>
    </row>
    <row r="14" spans="1:8" x14ac:dyDescent="0.2">
      <c r="A14" s="2" t="s">
        <v>33</v>
      </c>
      <c r="B14" s="304">
        <v>63</v>
      </c>
      <c r="C14" s="301">
        <v>0.723430216312408</v>
      </c>
      <c r="D14" s="301">
        <v>0.16682142019271901</v>
      </c>
      <c r="E14" s="301">
        <v>0.24935679137706801</v>
      </c>
      <c r="F14" s="301">
        <v>0.11331295967102099</v>
      </c>
      <c r="G14" s="301">
        <v>0.490070700645447</v>
      </c>
      <c r="H14" s="301">
        <v>0.32396718859672502</v>
      </c>
    </row>
    <row r="15" spans="1:8" x14ac:dyDescent="0.2">
      <c r="A15" s="2" t="s">
        <v>34</v>
      </c>
      <c r="B15" s="304">
        <v>61</v>
      </c>
      <c r="C15" s="301">
        <v>0.79214233160018899</v>
      </c>
      <c r="D15" s="301">
        <v>0.12686191499233199</v>
      </c>
      <c r="E15" s="301">
        <v>6.1198145151138299E-2</v>
      </c>
      <c r="F15" s="301">
        <v>9.5580957829952198E-2</v>
      </c>
      <c r="G15" s="301">
        <v>0.28338682651519798</v>
      </c>
      <c r="H15" s="301">
        <v>0.20981371402740501</v>
      </c>
    </row>
    <row r="16" spans="1:8" x14ac:dyDescent="0.2">
      <c r="A16" s="2" t="s">
        <v>35</v>
      </c>
      <c r="B16" s="304">
        <v>66</v>
      </c>
      <c r="C16" s="301">
        <v>0.752863049507141</v>
      </c>
      <c r="D16" s="301">
        <v>0.16527308523654899</v>
      </c>
      <c r="E16" s="301">
        <v>8.6576059460639995E-2</v>
      </c>
      <c r="F16" s="301">
        <v>6.3205808401107802E-2</v>
      </c>
      <c r="G16" s="301">
        <v>6.3797221519053E-3</v>
      </c>
      <c r="H16" s="301">
        <v>0.42780053615570102</v>
      </c>
    </row>
    <row r="17" spans="1:8" x14ac:dyDescent="0.2">
      <c r="A17" s="2" t="s">
        <v>36</v>
      </c>
      <c r="B17" s="304">
        <v>39</v>
      </c>
      <c r="C17" s="301">
        <v>0.72472089529037498</v>
      </c>
      <c r="D17" s="301">
        <v>0.38507026433944702</v>
      </c>
      <c r="E17" s="301">
        <v>6.8887129426002502E-2</v>
      </c>
      <c r="F17" s="301">
        <v>0.107089601457119</v>
      </c>
      <c r="G17" s="301">
        <v>7.5960405170917497E-2</v>
      </c>
      <c r="H17" s="301">
        <v>0.29793879389762901</v>
      </c>
    </row>
    <row r="18" spans="1:8" x14ac:dyDescent="0.2">
      <c r="A18" s="2" t="s">
        <v>37</v>
      </c>
      <c r="B18" s="304">
        <v>44</v>
      </c>
      <c r="C18" s="301">
        <v>0.67867666482925404</v>
      </c>
      <c r="D18" s="301">
        <v>9.2839986085891696E-2</v>
      </c>
      <c r="E18" s="301">
        <v>5.08500523865223E-2</v>
      </c>
      <c r="F18" s="301">
        <v>4.3146446347236599E-2</v>
      </c>
      <c r="G18" s="301">
        <v>5.1615856587886803E-2</v>
      </c>
      <c r="H18" s="301">
        <v>0.36481609940528897</v>
      </c>
    </row>
    <row r="19" spans="1:8" x14ac:dyDescent="0.2">
      <c r="A19" s="2" t="s">
        <v>38</v>
      </c>
      <c r="B19" s="304">
        <v>48</v>
      </c>
      <c r="C19" s="301">
        <v>0.70909184217453003</v>
      </c>
      <c r="D19" s="301">
        <v>0.152727961540222</v>
      </c>
      <c r="E19" s="301">
        <v>0.22993355989456199</v>
      </c>
      <c r="F19" s="301">
        <v>1.6546217724680901E-2</v>
      </c>
      <c r="G19" s="301">
        <v>5.5162366479635197E-2</v>
      </c>
      <c r="H19" s="301">
        <v>0.39986258745193498</v>
      </c>
    </row>
    <row r="20" spans="1:8" x14ac:dyDescent="0.2">
      <c r="A20" s="2" t="s">
        <v>39</v>
      </c>
      <c r="B20" s="304">
        <v>48</v>
      </c>
      <c r="C20" s="301">
        <v>0.617090404033661</v>
      </c>
      <c r="D20" s="301">
        <v>0.131260380148888</v>
      </c>
      <c r="E20" s="301">
        <v>0.111630983650684</v>
      </c>
      <c r="F20" s="301">
        <v>6.3577651977539104E-2</v>
      </c>
      <c r="G20" s="301">
        <v>7.2881117463111905E-2</v>
      </c>
      <c r="H20" s="301">
        <v>0.241781055927277</v>
      </c>
    </row>
    <row r="21" spans="1:8" x14ac:dyDescent="0.2">
      <c r="A21" s="2" t="s">
        <v>40</v>
      </c>
      <c r="B21" s="304">
        <v>32</v>
      </c>
      <c r="C21" s="301">
        <v>0.44272640347480802</v>
      </c>
      <c r="D21" s="301">
        <v>9.45108607411385E-2</v>
      </c>
      <c r="E21" s="301">
        <v>0</v>
      </c>
      <c r="F21" s="301">
        <v>1.9457262009382199E-2</v>
      </c>
      <c r="G21" s="301">
        <v>4.8366438597440699E-2</v>
      </c>
      <c r="H21" s="301">
        <v>0.48083749413490301</v>
      </c>
    </row>
    <row r="22" spans="1:8" x14ac:dyDescent="0.2">
      <c r="A22" s="2" t="s">
        <v>41</v>
      </c>
      <c r="B22" s="304">
        <v>49</v>
      </c>
      <c r="C22" s="301">
        <v>0.69555348157882702</v>
      </c>
      <c r="D22" s="301">
        <v>0.11109179258346601</v>
      </c>
      <c r="E22" s="301">
        <v>8.6735494434833499E-2</v>
      </c>
      <c r="F22" s="301">
        <v>1.00915161892772E-2</v>
      </c>
      <c r="G22" s="301">
        <v>5.0841610878705999E-2</v>
      </c>
      <c r="H22" s="301">
        <v>0.31086236238479598</v>
      </c>
    </row>
    <row r="23" spans="1:8" x14ac:dyDescent="0.2">
      <c r="A23" s="2" t="s">
        <v>42</v>
      </c>
      <c r="B23" s="304">
        <v>46</v>
      </c>
      <c r="C23" s="301">
        <v>0.54400533437728904</v>
      </c>
      <c r="D23" s="301">
        <v>0.10069911926984799</v>
      </c>
      <c r="E23" s="301">
        <v>0.149825423955917</v>
      </c>
      <c r="F23" s="301">
        <v>5.1774371415376698E-2</v>
      </c>
      <c r="G23" s="301">
        <v>2.9398651793599101E-2</v>
      </c>
      <c r="H23" s="301">
        <v>0.35084506869316101</v>
      </c>
    </row>
    <row r="24" spans="1:8" x14ac:dyDescent="0.2">
      <c r="A24" s="2" t="s">
        <v>43</v>
      </c>
      <c r="B24" s="304">
        <v>78</v>
      </c>
      <c r="C24" s="301">
        <v>0.84350788593292203</v>
      </c>
      <c r="D24" s="301">
        <v>0.26872196793556202</v>
      </c>
      <c r="E24" s="301">
        <v>0.11032152175903299</v>
      </c>
      <c r="F24" s="301">
        <v>6.6036894917488098E-2</v>
      </c>
      <c r="G24" s="301">
        <v>5.0612810999155003E-2</v>
      </c>
      <c r="H24" s="301">
        <v>0.35117524862289401</v>
      </c>
    </row>
    <row r="25" spans="1:8" x14ac:dyDescent="0.2">
      <c r="A25" s="2" t="s">
        <v>44</v>
      </c>
      <c r="B25" s="304">
        <v>62</v>
      </c>
      <c r="C25" s="301">
        <v>0.74961781501769997</v>
      </c>
      <c r="D25" s="301">
        <v>0.19433835148811299</v>
      </c>
      <c r="E25" s="301">
        <v>0.231498748064041</v>
      </c>
      <c r="F25" s="301">
        <v>8.6618075147271208E-3</v>
      </c>
      <c r="G25" s="301">
        <v>5.5133309215307201E-2</v>
      </c>
      <c r="H25" s="301">
        <v>0.25380742549896201</v>
      </c>
    </row>
    <row r="26" spans="1:8" x14ac:dyDescent="0.2">
      <c r="A26" s="2" t="s">
        <v>45</v>
      </c>
      <c r="B26" s="304">
        <v>30</v>
      </c>
      <c r="C26" s="301">
        <v>0.771958827972412</v>
      </c>
      <c r="D26" s="301">
        <v>5.56164719164371E-2</v>
      </c>
      <c r="E26" s="301">
        <v>0.112536005675793</v>
      </c>
      <c r="F26" s="301">
        <v>1.1226713657379201E-2</v>
      </c>
      <c r="G26" s="301">
        <v>0.16104352474212599</v>
      </c>
      <c r="H26" s="301">
        <v>0.19494575262069699</v>
      </c>
    </row>
    <row r="27" spans="1:8" x14ac:dyDescent="0.2">
      <c r="A27" s="2" t="s">
        <v>46</v>
      </c>
      <c r="B27" s="304">
        <v>28</v>
      </c>
      <c r="C27" s="301" t="s">
        <v>1</v>
      </c>
      <c r="D27" s="301" t="s">
        <v>1</v>
      </c>
      <c r="E27" s="301" t="s">
        <v>1</v>
      </c>
      <c r="F27" s="301" t="s">
        <v>1</v>
      </c>
      <c r="G27" s="301" t="s">
        <v>1</v>
      </c>
      <c r="H27" s="301" t="s">
        <v>1</v>
      </c>
    </row>
    <row r="28" spans="1:8" x14ac:dyDescent="0.2">
      <c r="A28" s="2" t="s">
        <v>47</v>
      </c>
      <c r="B28" s="304">
        <v>38</v>
      </c>
      <c r="C28" s="301">
        <v>0.82424026727676403</v>
      </c>
      <c r="D28" s="301">
        <v>0.21642333269119299</v>
      </c>
      <c r="E28" s="301">
        <v>7.2628758847713498E-2</v>
      </c>
      <c r="F28" s="301">
        <v>0</v>
      </c>
      <c r="G28" s="301">
        <v>9.6678912639617906E-2</v>
      </c>
      <c r="H28" s="301">
        <v>0.167576164007187</v>
      </c>
    </row>
    <row r="29" spans="1:8" x14ac:dyDescent="0.2">
      <c r="A29" s="2" t="s">
        <v>48</v>
      </c>
      <c r="B29" s="304">
        <v>39</v>
      </c>
      <c r="C29" s="301">
        <v>0.65016967058181796</v>
      </c>
      <c r="D29" s="301">
        <v>0.204349875450134</v>
      </c>
      <c r="E29" s="301">
        <v>0</v>
      </c>
      <c r="F29" s="301">
        <v>5.9469807893037803E-2</v>
      </c>
      <c r="G29" s="301">
        <v>7.0213302969932598E-2</v>
      </c>
      <c r="H29" s="301">
        <v>0.29294338822364802</v>
      </c>
    </row>
    <row r="30" spans="1:8" x14ac:dyDescent="0.2">
      <c r="A30" s="2" t="s">
        <v>49</v>
      </c>
      <c r="B30" s="304">
        <v>16</v>
      </c>
      <c r="C30" s="301" t="s">
        <v>1</v>
      </c>
      <c r="D30" s="301" t="s">
        <v>1</v>
      </c>
      <c r="E30" s="301" t="s">
        <v>1</v>
      </c>
      <c r="F30" s="301" t="s">
        <v>1</v>
      </c>
      <c r="G30" s="301" t="s">
        <v>1</v>
      </c>
      <c r="H30" s="301" t="s">
        <v>1</v>
      </c>
    </row>
    <row r="31" spans="1:8" x14ac:dyDescent="0.2">
      <c r="A31" s="2" t="s">
        <v>50</v>
      </c>
      <c r="B31" s="304">
        <v>32</v>
      </c>
      <c r="C31" s="301">
        <v>0.72336018085479703</v>
      </c>
      <c r="D31" s="301">
        <v>0.15990190207958199</v>
      </c>
      <c r="E31" s="301">
        <v>8.8449217379093198E-2</v>
      </c>
      <c r="F31" s="301">
        <v>0</v>
      </c>
      <c r="G31" s="301">
        <v>4.1663751006126397E-2</v>
      </c>
      <c r="H31" s="301">
        <v>0.24876388907432601</v>
      </c>
    </row>
    <row r="32" spans="1:8" x14ac:dyDescent="0.2">
      <c r="A32" s="2" t="s">
        <v>51</v>
      </c>
      <c r="B32" s="304">
        <v>73</v>
      </c>
      <c r="C32" s="301">
        <v>0.77405858039856001</v>
      </c>
      <c r="D32" s="301">
        <v>0.162158697843552</v>
      </c>
      <c r="E32" s="301">
        <v>0.12881518900394401</v>
      </c>
      <c r="F32" s="301">
        <v>3.2498572021722801E-2</v>
      </c>
      <c r="G32" s="301">
        <v>1.41687095165253E-2</v>
      </c>
      <c r="H32" s="301">
        <v>0.34844729304313699</v>
      </c>
    </row>
    <row r="33" spans="1:8" x14ac:dyDescent="0.2">
      <c r="A33" s="2" t="s">
        <v>52</v>
      </c>
      <c r="B33" s="304">
        <v>53</v>
      </c>
      <c r="C33" s="301">
        <v>0.846296787261963</v>
      </c>
      <c r="D33" s="301">
        <v>0.19841162860393499</v>
      </c>
      <c r="E33" s="301">
        <v>0.19745594263076799</v>
      </c>
      <c r="F33" s="301">
        <v>9.7762430086731893E-3</v>
      </c>
      <c r="G33" s="301">
        <v>1.95520836859941E-2</v>
      </c>
      <c r="H33" s="301">
        <v>0.29115909337997398</v>
      </c>
    </row>
    <row r="34" spans="1:8" x14ac:dyDescent="0.2">
      <c r="A34" s="2" t="s">
        <v>53</v>
      </c>
      <c r="B34" s="304">
        <v>34</v>
      </c>
      <c r="C34" s="301">
        <v>0.652773797512054</v>
      </c>
      <c r="D34" s="301">
        <v>4.88658919930458E-2</v>
      </c>
      <c r="E34" s="301">
        <v>8.2740418612957001E-2</v>
      </c>
      <c r="F34" s="301">
        <v>3.08794174343348E-2</v>
      </c>
      <c r="G34" s="301">
        <v>4.6048983931541401E-2</v>
      </c>
      <c r="H34" s="301">
        <v>0.423907160758972</v>
      </c>
    </row>
    <row r="35" spans="1:8" x14ac:dyDescent="0.2">
      <c r="A35" s="2" t="s">
        <v>54</v>
      </c>
      <c r="B35" s="304">
        <v>30</v>
      </c>
      <c r="C35" s="301">
        <v>0.49718484282493602</v>
      </c>
      <c r="D35" s="301">
        <v>4.1597727686166798E-2</v>
      </c>
      <c r="E35" s="301">
        <v>2.18488574028015E-2</v>
      </c>
      <c r="F35" s="301">
        <v>1.81870851665735E-2</v>
      </c>
      <c r="G35" s="301">
        <v>6.9515116512775393E-2</v>
      </c>
      <c r="H35" s="301">
        <v>0.55040478706359897</v>
      </c>
    </row>
    <row r="36" spans="1:8" x14ac:dyDescent="0.2">
      <c r="A36" s="2" t="s">
        <v>55</v>
      </c>
      <c r="B36" s="304">
        <v>34</v>
      </c>
      <c r="C36" s="301">
        <v>0.74710828065872203</v>
      </c>
      <c r="D36" s="301">
        <v>0.29292818903923001</v>
      </c>
      <c r="E36" s="301">
        <v>0</v>
      </c>
      <c r="F36" s="301">
        <v>0</v>
      </c>
      <c r="G36" s="301">
        <v>7.1571715176105499E-2</v>
      </c>
      <c r="H36" s="301">
        <v>0.22850470244884499</v>
      </c>
    </row>
    <row r="37" spans="1:8" x14ac:dyDescent="0.2">
      <c r="A37" s="2" t="s">
        <v>56</v>
      </c>
      <c r="B37" s="304">
        <v>31</v>
      </c>
      <c r="C37" s="301">
        <v>0.67674410343170199</v>
      </c>
      <c r="D37" s="301">
        <v>0.12994578480720501</v>
      </c>
      <c r="E37" s="301">
        <v>0.12265763431787501</v>
      </c>
      <c r="F37" s="301">
        <v>5.5224049836397199E-2</v>
      </c>
      <c r="G37" s="301">
        <v>1.5031006187200499E-2</v>
      </c>
      <c r="H37" s="301">
        <v>0.36066284775733898</v>
      </c>
    </row>
    <row r="38" spans="1:8" x14ac:dyDescent="0.2">
      <c r="A38" s="2" t="s">
        <v>57</v>
      </c>
      <c r="B38" s="304">
        <v>62</v>
      </c>
      <c r="C38" s="301">
        <v>0.60093677043914795</v>
      </c>
      <c r="D38" s="301">
        <v>4.9393858760595301E-2</v>
      </c>
      <c r="E38" s="301">
        <v>7.8703358769416795E-2</v>
      </c>
      <c r="F38" s="301">
        <v>7.0402480661868994E-2</v>
      </c>
      <c r="G38" s="301">
        <v>9.2136962339282001E-3</v>
      </c>
      <c r="H38" s="301">
        <v>0.41987168788909901</v>
      </c>
    </row>
    <row r="39" spans="1:8" x14ac:dyDescent="0.2">
      <c r="A39" s="2" t="s">
        <v>58</v>
      </c>
      <c r="B39" s="304">
        <v>56</v>
      </c>
      <c r="C39" s="301">
        <v>0.692723989486694</v>
      </c>
      <c r="D39" s="301">
        <v>0.186350673437119</v>
      </c>
      <c r="E39" s="301">
        <v>0.123560562729836</v>
      </c>
      <c r="F39" s="301">
        <v>5.5148500949144398E-2</v>
      </c>
      <c r="G39" s="301">
        <v>8.83063450455666E-2</v>
      </c>
      <c r="H39" s="301">
        <v>0.34947949647903398</v>
      </c>
    </row>
    <row r="40" spans="1:8" x14ac:dyDescent="0.2">
      <c r="A40" s="2" t="s">
        <v>59</v>
      </c>
      <c r="B40" s="304">
        <v>59</v>
      </c>
      <c r="C40" s="301">
        <v>0.68624067306518599</v>
      </c>
      <c r="D40" s="301">
        <v>0.17477014660835299</v>
      </c>
      <c r="E40" s="301">
        <v>1.5751315280795101E-2</v>
      </c>
      <c r="F40" s="301">
        <v>4.8171501606702798E-2</v>
      </c>
      <c r="G40" s="301">
        <v>7.0367187261581393E-2</v>
      </c>
      <c r="H40" s="301">
        <v>0.39606377482414201</v>
      </c>
    </row>
    <row r="41" spans="1:8" x14ac:dyDescent="0.2">
      <c r="A41" s="2" t="s">
        <v>60</v>
      </c>
      <c r="B41" s="304">
        <v>48</v>
      </c>
      <c r="C41" s="301">
        <v>0.79291099309921298</v>
      </c>
      <c r="D41" s="301">
        <v>0.17150865495204901</v>
      </c>
      <c r="E41" s="301">
        <v>0.135660395026207</v>
      </c>
      <c r="F41" s="301">
        <v>3.5853270441293703E-2</v>
      </c>
      <c r="G41" s="301">
        <v>9.5375202596187605E-2</v>
      </c>
      <c r="H41" s="301">
        <v>0.29937100410461398</v>
      </c>
    </row>
    <row r="42" spans="1:8" x14ac:dyDescent="0.2">
      <c r="A42" s="2" t="s">
        <v>61</v>
      </c>
      <c r="B42" s="304">
        <v>45</v>
      </c>
      <c r="C42" s="301">
        <v>0.64979934692382801</v>
      </c>
      <c r="D42" s="301">
        <v>8.44083726406097E-2</v>
      </c>
      <c r="E42" s="301">
        <v>8.6564607918262496E-2</v>
      </c>
      <c r="F42" s="301">
        <v>0</v>
      </c>
      <c r="G42" s="301">
        <v>3.6708708852529498E-2</v>
      </c>
      <c r="H42" s="301">
        <v>0.45268440246581998</v>
      </c>
    </row>
    <row r="43" spans="1:8" x14ac:dyDescent="0.2">
      <c r="A43" s="2" t="s">
        <v>62</v>
      </c>
      <c r="B43" s="304">
        <v>65</v>
      </c>
      <c r="C43" s="301">
        <v>0.72459739446640004</v>
      </c>
      <c r="D43" s="301">
        <v>0.29383924603462203</v>
      </c>
      <c r="E43" s="301">
        <v>0.233026742935181</v>
      </c>
      <c r="F43" s="301">
        <v>9.3122579157352406E-2</v>
      </c>
      <c r="G43" s="301">
        <v>1.9983617588877699E-2</v>
      </c>
      <c r="H43" s="301">
        <v>0.371590435504913</v>
      </c>
    </row>
    <row r="44" spans="1:8" x14ac:dyDescent="0.2">
      <c r="A44" s="2" t="s">
        <v>63</v>
      </c>
      <c r="B44" s="304">
        <v>66</v>
      </c>
      <c r="C44" s="301">
        <v>0.82957899570465099</v>
      </c>
      <c r="D44" s="301">
        <v>0.16969765722751601</v>
      </c>
      <c r="E44" s="301">
        <v>0.18711598217487299</v>
      </c>
      <c r="F44" s="301">
        <v>7.1742147207260104E-2</v>
      </c>
      <c r="G44" s="301">
        <v>5.03269620239735E-2</v>
      </c>
      <c r="H44" s="301">
        <v>0.202657625079155</v>
      </c>
    </row>
    <row r="45" spans="1:8" x14ac:dyDescent="0.2">
      <c r="A45" s="2" t="s">
        <v>64</v>
      </c>
      <c r="B45" s="304">
        <v>70</v>
      </c>
      <c r="C45" s="301">
        <v>0.75899684429168701</v>
      </c>
      <c r="D45" s="301">
        <v>0.21072456240654</v>
      </c>
      <c r="E45" s="301">
        <v>9.7996786236763E-2</v>
      </c>
      <c r="F45" s="301">
        <v>3.3722180873155601E-2</v>
      </c>
      <c r="G45" s="301">
        <v>5.1363511011004396E-3</v>
      </c>
      <c r="H45" s="301">
        <v>0.33787369728088401</v>
      </c>
    </row>
    <row r="46" spans="1:8" x14ac:dyDescent="0.2">
      <c r="A46" s="2" t="s">
        <v>65</v>
      </c>
      <c r="B46" s="304">
        <v>64</v>
      </c>
      <c r="C46" s="301">
        <v>0.83830308914184604</v>
      </c>
      <c r="D46" s="301">
        <v>0.100445546209812</v>
      </c>
      <c r="E46" s="301">
        <v>3.7267219275236102E-2</v>
      </c>
      <c r="F46" s="301">
        <v>1.2050824239849999E-2</v>
      </c>
      <c r="G46" s="301">
        <v>0.113891251385212</v>
      </c>
      <c r="H46" s="301">
        <v>0.210677474737167</v>
      </c>
    </row>
    <row r="47" spans="1:8" x14ac:dyDescent="0.2">
      <c r="A47" s="2" t="s">
        <v>66</v>
      </c>
      <c r="B47" s="304">
        <v>36</v>
      </c>
      <c r="C47" s="301">
        <v>0.53019440174102805</v>
      </c>
      <c r="D47" s="301">
        <v>0.230537444353104</v>
      </c>
      <c r="E47" s="301">
        <v>3.6014992743730503E-2</v>
      </c>
      <c r="F47" s="301">
        <v>4.7223925590515102E-2</v>
      </c>
      <c r="G47" s="301">
        <v>2.4792280048131901E-2</v>
      </c>
      <c r="H47" s="301">
        <v>0.37381035089492798</v>
      </c>
    </row>
    <row r="48" spans="1:8" x14ac:dyDescent="0.2">
      <c r="A48" s="2" t="s">
        <v>67</v>
      </c>
      <c r="B48" s="304">
        <v>27</v>
      </c>
      <c r="C48" s="301" t="s">
        <v>1</v>
      </c>
      <c r="D48" s="301" t="s">
        <v>1</v>
      </c>
      <c r="E48" s="301" t="s">
        <v>1</v>
      </c>
      <c r="F48" s="301" t="s">
        <v>1</v>
      </c>
      <c r="G48" s="301" t="s">
        <v>1</v>
      </c>
      <c r="H48" s="301" t="s">
        <v>1</v>
      </c>
    </row>
    <row r="49" spans="1:8" x14ac:dyDescent="0.2">
      <c r="A49" s="2" t="s">
        <v>68</v>
      </c>
      <c r="B49" s="304">
        <v>26</v>
      </c>
      <c r="C49" s="301" t="s">
        <v>1</v>
      </c>
      <c r="D49" s="301" t="s">
        <v>1</v>
      </c>
      <c r="E49" s="301" t="s">
        <v>1</v>
      </c>
      <c r="F49" s="301" t="s">
        <v>1</v>
      </c>
      <c r="G49" s="301" t="s">
        <v>1</v>
      </c>
      <c r="H49" s="301" t="s">
        <v>1</v>
      </c>
    </row>
    <row r="50" spans="1:8" x14ac:dyDescent="0.2">
      <c r="A50" s="2" t="s">
        <v>69</v>
      </c>
      <c r="B50" s="304">
        <v>24</v>
      </c>
      <c r="C50" s="301" t="s">
        <v>1</v>
      </c>
      <c r="D50" s="301" t="s">
        <v>1</v>
      </c>
      <c r="E50" s="301" t="s">
        <v>1</v>
      </c>
      <c r="F50" s="301" t="s">
        <v>1</v>
      </c>
      <c r="G50" s="301" t="s">
        <v>1</v>
      </c>
      <c r="H50" s="301" t="s">
        <v>1</v>
      </c>
    </row>
    <row r="51" spans="1:8" x14ac:dyDescent="0.2">
      <c r="A51" s="2" t="s">
        <v>70</v>
      </c>
      <c r="B51" s="304">
        <v>62</v>
      </c>
      <c r="C51" s="301">
        <v>0.76475131511688199</v>
      </c>
      <c r="D51" s="301">
        <v>9.5111779868602794E-2</v>
      </c>
      <c r="E51" s="301">
        <v>7.0592597126960796E-2</v>
      </c>
      <c r="F51" s="301">
        <v>8.49313214421272E-2</v>
      </c>
      <c r="G51" s="301">
        <v>0.22715669870376601</v>
      </c>
      <c r="H51" s="301">
        <v>0.18307937681674999</v>
      </c>
    </row>
    <row r="52" spans="1:8" x14ac:dyDescent="0.2">
      <c r="A52" s="2" t="s">
        <v>71</v>
      </c>
      <c r="B52" s="304">
        <v>22</v>
      </c>
      <c r="C52" s="301" t="s">
        <v>1</v>
      </c>
      <c r="D52" s="301" t="s">
        <v>1</v>
      </c>
      <c r="E52" s="301" t="s">
        <v>1</v>
      </c>
      <c r="F52" s="301" t="s">
        <v>1</v>
      </c>
      <c r="G52" s="301" t="s">
        <v>1</v>
      </c>
      <c r="H52" s="301" t="s">
        <v>1</v>
      </c>
    </row>
    <row r="53" spans="1:8" x14ac:dyDescent="0.2">
      <c r="A53" s="2" t="s">
        <v>72</v>
      </c>
      <c r="B53" s="304">
        <v>45</v>
      </c>
      <c r="C53" s="301">
        <v>0.86476123332977295</v>
      </c>
      <c r="D53" s="301">
        <v>6.3480906188488007E-2</v>
      </c>
      <c r="E53" s="301">
        <v>2.1659469231963199E-2</v>
      </c>
      <c r="F53" s="301">
        <v>0</v>
      </c>
      <c r="G53" s="301">
        <v>8.4502380341291393E-3</v>
      </c>
      <c r="H53" s="301">
        <v>0.161909610033035</v>
      </c>
    </row>
    <row r="54" spans="1:8" x14ac:dyDescent="0.2">
      <c r="A54" s="2" t="s">
        <v>73</v>
      </c>
      <c r="B54" s="304">
        <v>46</v>
      </c>
      <c r="C54" s="301">
        <v>0.68856936693191495</v>
      </c>
      <c r="D54" s="301">
        <v>5.2452988922595999E-2</v>
      </c>
      <c r="E54" s="301">
        <v>0</v>
      </c>
      <c r="F54" s="301">
        <v>5.0465516746044201E-2</v>
      </c>
      <c r="G54" s="301">
        <v>0.118147514760494</v>
      </c>
      <c r="H54" s="301">
        <v>0.36897519230842601</v>
      </c>
    </row>
    <row r="55" spans="1:8" x14ac:dyDescent="0.2">
      <c r="A55" s="2" t="s">
        <v>74</v>
      </c>
      <c r="B55" s="304">
        <v>41</v>
      </c>
      <c r="C55" s="301">
        <v>0.61017227172851596</v>
      </c>
      <c r="D55" s="301">
        <v>9.3069314956664997E-2</v>
      </c>
      <c r="E55" s="301">
        <v>1.8557086586952199E-2</v>
      </c>
      <c r="F55" s="301">
        <v>0.14598636329174</v>
      </c>
      <c r="G55" s="301">
        <v>1.5922039747238201E-2</v>
      </c>
      <c r="H55" s="301">
        <v>0.37524929642677302</v>
      </c>
    </row>
    <row r="56" spans="1:8" x14ac:dyDescent="0.2">
      <c r="A56" s="2" t="s">
        <v>75</v>
      </c>
      <c r="B56" s="304">
        <v>75</v>
      </c>
      <c r="C56" s="301">
        <v>0.83958888053893999</v>
      </c>
      <c r="D56" s="301">
        <v>8.02010223269463E-2</v>
      </c>
      <c r="E56" s="301">
        <v>0.11745750159025201</v>
      </c>
      <c r="F56" s="301">
        <v>2.7731712907552698E-2</v>
      </c>
      <c r="G56" s="301">
        <v>3.7087113596499001E-3</v>
      </c>
      <c r="H56" s="301">
        <v>0.26786774396896401</v>
      </c>
    </row>
    <row r="57" spans="1:8" x14ac:dyDescent="0.2">
      <c r="A57" s="2" t="s">
        <v>76</v>
      </c>
      <c r="B57" s="304">
        <v>64</v>
      </c>
      <c r="C57" s="301">
        <v>0.89974373579025302</v>
      </c>
      <c r="D57" s="301">
        <v>9.5770843327045399E-2</v>
      </c>
      <c r="E57" s="301">
        <v>0.103440806269646</v>
      </c>
      <c r="F57" s="301">
        <v>7.57100759074092E-3</v>
      </c>
      <c r="G57" s="301">
        <v>1.16673344746232E-2</v>
      </c>
      <c r="H57" s="301">
        <v>0.33836206793785101</v>
      </c>
    </row>
    <row r="58" spans="1:8" x14ac:dyDescent="0.2">
      <c r="A58" s="2" t="s">
        <v>77</v>
      </c>
      <c r="B58" s="304">
        <v>62</v>
      </c>
      <c r="C58" s="301">
        <v>0.75211822986602805</v>
      </c>
      <c r="D58" s="301">
        <v>7.2883576154708904E-2</v>
      </c>
      <c r="E58" s="301">
        <v>0.118323996663094</v>
      </c>
      <c r="F58" s="301">
        <v>3.7789095193147701E-2</v>
      </c>
      <c r="G58" s="301">
        <v>4.9013540148734998E-2</v>
      </c>
      <c r="H58" s="301">
        <v>0.36101791262626598</v>
      </c>
    </row>
    <row r="59" spans="1:8" x14ac:dyDescent="0.2">
      <c r="A59" s="2" t="s">
        <v>78</v>
      </c>
      <c r="B59" s="304">
        <v>54</v>
      </c>
      <c r="C59" s="301">
        <v>0.83382534980773904</v>
      </c>
      <c r="D59" s="301">
        <v>0.20131149888038599</v>
      </c>
      <c r="E59" s="301">
        <v>0.102646626532078</v>
      </c>
      <c r="F59" s="301">
        <v>5.6582376360893201E-2</v>
      </c>
      <c r="G59" s="301">
        <v>4.6372599899768802E-2</v>
      </c>
      <c r="H59" s="301">
        <v>0.27381271123886097</v>
      </c>
    </row>
    <row r="60" spans="1:8" x14ac:dyDescent="0.2">
      <c r="A60" s="2" t="s">
        <v>79</v>
      </c>
      <c r="B60" s="304">
        <v>36</v>
      </c>
      <c r="C60" s="301">
        <v>0.77683341503143299</v>
      </c>
      <c r="D60" s="301">
        <v>0.25121918320655801</v>
      </c>
      <c r="E60" s="301">
        <v>3.9839725941419601E-2</v>
      </c>
      <c r="F60" s="301">
        <v>0</v>
      </c>
      <c r="G60" s="301">
        <v>3.5807982087135301E-2</v>
      </c>
      <c r="H60" s="301">
        <v>0.16073857247829401</v>
      </c>
    </row>
    <row r="61" spans="1:8" x14ac:dyDescent="0.2">
      <c r="A61" s="2" t="s">
        <v>80</v>
      </c>
      <c r="B61" s="304">
        <v>26</v>
      </c>
      <c r="C61" s="301" t="s">
        <v>1</v>
      </c>
      <c r="D61" s="301" t="s">
        <v>1</v>
      </c>
      <c r="E61" s="301" t="s">
        <v>1</v>
      </c>
      <c r="F61" s="301" t="s">
        <v>1</v>
      </c>
      <c r="G61" s="301" t="s">
        <v>1</v>
      </c>
      <c r="H61" s="301" t="s">
        <v>1</v>
      </c>
    </row>
    <row r="62" spans="1:8" x14ac:dyDescent="0.2">
      <c r="A62" s="2" t="s">
        <v>81</v>
      </c>
      <c r="B62" s="304">
        <v>66</v>
      </c>
      <c r="C62" s="301">
        <v>0.81868559122085605</v>
      </c>
      <c r="D62" s="301">
        <v>5.7646233588457101E-2</v>
      </c>
      <c r="E62" s="301">
        <v>3.9164986461401E-2</v>
      </c>
      <c r="F62" s="301">
        <v>3.35203781723976E-2</v>
      </c>
      <c r="G62" s="301">
        <v>2.41800751537085E-2</v>
      </c>
      <c r="H62" s="301">
        <v>0.28412529826164201</v>
      </c>
    </row>
    <row r="63" spans="1:8" x14ac:dyDescent="0.2">
      <c r="A63" s="2" t="s">
        <v>82</v>
      </c>
      <c r="B63" s="304">
        <v>41</v>
      </c>
      <c r="C63" s="301">
        <v>0.66732573509216297</v>
      </c>
      <c r="D63" s="301">
        <v>0.190575361251831</v>
      </c>
      <c r="E63" s="301">
        <v>0.100194811820984</v>
      </c>
      <c r="F63" s="301">
        <v>5.6780554354190799E-2</v>
      </c>
      <c r="G63" s="301">
        <v>8.8729383423924394E-3</v>
      </c>
      <c r="H63" s="301">
        <v>0.161193266510963</v>
      </c>
    </row>
    <row r="64" spans="1:8" x14ac:dyDescent="0.2">
      <c r="A64" s="2" t="s">
        <v>83</v>
      </c>
      <c r="B64" s="304">
        <v>21</v>
      </c>
      <c r="C64" s="301" t="s">
        <v>1</v>
      </c>
      <c r="D64" s="301" t="s">
        <v>1</v>
      </c>
      <c r="E64" s="301" t="s">
        <v>1</v>
      </c>
      <c r="F64" s="301" t="s">
        <v>1</v>
      </c>
      <c r="G64" s="301" t="s">
        <v>1</v>
      </c>
      <c r="H64" s="301" t="s">
        <v>1</v>
      </c>
    </row>
    <row r="65" spans="1:8" x14ac:dyDescent="0.2">
      <c r="A65" s="2" t="s">
        <v>84</v>
      </c>
      <c r="B65" s="304">
        <v>32</v>
      </c>
      <c r="C65" s="301">
        <v>0.77263545989990201</v>
      </c>
      <c r="D65" s="301">
        <v>0.243888184428215</v>
      </c>
      <c r="E65" s="301">
        <v>5.3047601133584997E-2</v>
      </c>
      <c r="F65" s="301">
        <v>0</v>
      </c>
      <c r="G65" s="301">
        <v>7.0344291627407102E-2</v>
      </c>
      <c r="H65" s="301">
        <v>0.382181406021118</v>
      </c>
    </row>
    <row r="66" spans="1:8" x14ac:dyDescent="0.2">
      <c r="A66" s="2" t="s">
        <v>85</v>
      </c>
      <c r="B66" s="304">
        <v>63</v>
      </c>
      <c r="C66" s="301">
        <v>0.93614631891250599</v>
      </c>
      <c r="D66" s="301">
        <v>0.19169430434703799</v>
      </c>
      <c r="E66" s="301">
        <v>0.15141823887825001</v>
      </c>
      <c r="F66" s="301">
        <v>4.8366663977503803E-3</v>
      </c>
      <c r="G66" s="301">
        <v>2.8775444254279098E-2</v>
      </c>
      <c r="H66" s="301">
        <v>0.185971260070801</v>
      </c>
    </row>
    <row r="67" spans="1:8" x14ac:dyDescent="0.2">
      <c r="A67" s="2" t="s">
        <v>86</v>
      </c>
      <c r="B67" s="304">
        <v>83</v>
      </c>
      <c r="C67" s="301">
        <v>0.81341624259948697</v>
      </c>
      <c r="D67" s="301">
        <v>0.14165049791336101</v>
      </c>
      <c r="E67" s="301">
        <v>9.2704623937606798E-2</v>
      </c>
      <c r="F67" s="301">
        <v>5.01648262143135E-2</v>
      </c>
      <c r="G67" s="301">
        <v>2.6544963940978099E-2</v>
      </c>
      <c r="H67" s="301">
        <v>0.32497274875640902</v>
      </c>
    </row>
    <row r="68" spans="1:8" x14ac:dyDescent="0.2">
      <c r="A68" s="2" t="s">
        <v>87</v>
      </c>
      <c r="B68" s="304">
        <v>71</v>
      </c>
      <c r="C68" s="301">
        <v>0.81439596414565996</v>
      </c>
      <c r="D68" s="301">
        <v>0.123088754713535</v>
      </c>
      <c r="E68" s="301">
        <v>0.141569688916206</v>
      </c>
      <c r="F68" s="301">
        <v>9.9715888500213595E-2</v>
      </c>
      <c r="G68" s="301">
        <v>5.36275692284107E-2</v>
      </c>
      <c r="H68" s="301">
        <v>0.21346671879291501</v>
      </c>
    </row>
    <row r="69" spans="1:8" x14ac:dyDescent="0.2">
      <c r="A69" s="2" t="s">
        <v>88</v>
      </c>
      <c r="B69" s="304">
        <v>75</v>
      </c>
      <c r="C69" s="301">
        <v>0.794156193733215</v>
      </c>
      <c r="D69" s="301">
        <v>0.133013755083084</v>
      </c>
      <c r="E69" s="301">
        <v>0.13201989233493799</v>
      </c>
      <c r="F69" s="301">
        <v>5.4714024066925E-2</v>
      </c>
      <c r="G69" s="301">
        <v>3.8193389773368801E-2</v>
      </c>
      <c r="H69" s="301">
        <v>0.26666873693466198</v>
      </c>
    </row>
    <row r="70" spans="1:8" x14ac:dyDescent="0.2">
      <c r="A70" s="2" t="s">
        <v>89</v>
      </c>
      <c r="B70" s="304">
        <v>35</v>
      </c>
      <c r="C70" s="301">
        <v>0.69346410036087003</v>
      </c>
      <c r="D70" s="301">
        <v>0.130151212215424</v>
      </c>
      <c r="E70" s="301">
        <v>0.13025127351283999</v>
      </c>
      <c r="F70" s="301">
        <v>1.9433593377471001E-2</v>
      </c>
      <c r="G70" s="301">
        <v>0.23659776151180301</v>
      </c>
      <c r="H70" s="301">
        <v>0.510517537593842</v>
      </c>
    </row>
    <row r="71" spans="1:8" x14ac:dyDescent="0.2">
      <c r="A71" s="3" t="s">
        <v>90</v>
      </c>
      <c r="B71" s="305">
        <v>26</v>
      </c>
      <c r="C71" s="302" t="s">
        <v>1</v>
      </c>
      <c r="D71" s="302" t="s">
        <v>1</v>
      </c>
      <c r="E71" s="302" t="s">
        <v>1</v>
      </c>
      <c r="F71" s="302" t="s">
        <v>1</v>
      </c>
      <c r="G71" s="302" t="s">
        <v>1</v>
      </c>
      <c r="H71" s="302" t="s">
        <v>1</v>
      </c>
    </row>
    <row r="73" spans="1:8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13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9" t="s">
        <v>1</v>
      </c>
      <c r="C6" s="6" t="s">
        <v>1</v>
      </c>
      <c r="D6" s="6" t="s">
        <v>1</v>
      </c>
      <c r="E6" s="6" t="s">
        <v>1</v>
      </c>
      <c r="F6" s="6" t="s">
        <v>1</v>
      </c>
      <c r="G6" s="6" t="s">
        <v>1</v>
      </c>
      <c r="H6" s="6" t="s">
        <v>1</v>
      </c>
      <c r="I6" s="6" t="s">
        <v>1</v>
      </c>
      <c r="J6" s="12" t="s">
        <v>1</v>
      </c>
    </row>
    <row r="7" spans="1:10" x14ac:dyDescent="0.2">
      <c r="A7" s="2" t="s">
        <v>26</v>
      </c>
      <c r="B7" s="10">
        <v>8345</v>
      </c>
      <c r="C7" s="7">
        <v>0.448278278112411</v>
      </c>
      <c r="D7" s="7">
        <v>0.47451066970825201</v>
      </c>
      <c r="E7" s="7">
        <v>7.08419233560562E-2</v>
      </c>
      <c r="F7" s="7">
        <v>4.6404772438108904E-3</v>
      </c>
      <c r="G7" s="7">
        <v>8.9523149654269197E-4</v>
      </c>
      <c r="H7" s="7">
        <v>3.3315480686724202E-4</v>
      </c>
      <c r="I7" s="7">
        <v>5.0025421660393498E-4</v>
      </c>
      <c r="J7" s="13">
        <v>0.639864921569824</v>
      </c>
    </row>
    <row r="8" spans="1:10" x14ac:dyDescent="0.2">
      <c r="A8" s="5" t="s">
        <v>27</v>
      </c>
      <c r="B8" s="9" t="s">
        <v>1</v>
      </c>
      <c r="C8" s="6" t="s">
        <v>1</v>
      </c>
      <c r="D8" s="6" t="s">
        <v>1</v>
      </c>
      <c r="E8" s="6" t="s">
        <v>1</v>
      </c>
      <c r="F8" s="6" t="s">
        <v>1</v>
      </c>
      <c r="G8" s="6" t="s">
        <v>1</v>
      </c>
      <c r="H8" s="6" t="s">
        <v>1</v>
      </c>
      <c r="I8" s="6" t="s">
        <v>1</v>
      </c>
      <c r="J8" s="12" t="s">
        <v>1</v>
      </c>
    </row>
    <row r="9" spans="1:10" x14ac:dyDescent="0.2">
      <c r="A9" s="2" t="s">
        <v>28</v>
      </c>
      <c r="B9" s="10">
        <v>105</v>
      </c>
      <c r="C9" s="7">
        <v>0.74184548854827903</v>
      </c>
      <c r="D9" s="7">
        <v>0.23190602660179099</v>
      </c>
      <c r="E9" s="7">
        <v>2.29258425533772E-2</v>
      </c>
      <c r="F9" s="7">
        <v>3.3226676750928198E-3</v>
      </c>
      <c r="G9" s="7">
        <v>0</v>
      </c>
      <c r="H9" s="7">
        <v>0</v>
      </c>
      <c r="I9" s="7">
        <v>0</v>
      </c>
      <c r="J9" s="13">
        <v>0.28772571682929998</v>
      </c>
    </row>
    <row r="10" spans="1:10" x14ac:dyDescent="0.2">
      <c r="A10" s="2" t="s">
        <v>29</v>
      </c>
      <c r="B10" s="10">
        <v>105</v>
      </c>
      <c r="C10" s="7">
        <v>0.597273409366608</v>
      </c>
      <c r="D10" s="7">
        <v>0.34983661770820601</v>
      </c>
      <c r="E10" s="7">
        <v>5.2889958024024998E-2</v>
      </c>
      <c r="F10" s="7">
        <v>0</v>
      </c>
      <c r="G10" s="7">
        <v>0</v>
      </c>
      <c r="H10" s="7">
        <v>0</v>
      </c>
      <c r="I10" s="7">
        <v>0</v>
      </c>
      <c r="J10" s="13">
        <v>0.45561653375625599</v>
      </c>
    </row>
    <row r="11" spans="1:10" x14ac:dyDescent="0.2">
      <c r="A11" s="2" t="s">
        <v>30</v>
      </c>
      <c r="B11" s="10">
        <v>126</v>
      </c>
      <c r="C11" s="7">
        <v>0.72849988937377896</v>
      </c>
      <c r="D11" s="7">
        <v>0.26031509041786199</v>
      </c>
      <c r="E11" s="7">
        <v>1.1185017414390999E-2</v>
      </c>
      <c r="F11" s="7">
        <v>0</v>
      </c>
      <c r="G11" s="7">
        <v>0</v>
      </c>
      <c r="H11" s="7">
        <v>0</v>
      </c>
      <c r="I11" s="7">
        <v>0</v>
      </c>
      <c r="J11" s="13">
        <v>0.28268513083457902</v>
      </c>
    </row>
    <row r="12" spans="1:10" x14ac:dyDescent="0.2">
      <c r="A12" s="2" t="s">
        <v>31</v>
      </c>
      <c r="B12" s="10">
        <v>109</v>
      </c>
      <c r="C12" s="7">
        <v>0.51465851068496704</v>
      </c>
      <c r="D12" s="7">
        <v>0.43543970584869401</v>
      </c>
      <c r="E12" s="7">
        <v>4.6344354748725898E-2</v>
      </c>
      <c r="F12" s="7">
        <v>0</v>
      </c>
      <c r="G12" s="7">
        <v>3.5574357025325298E-3</v>
      </c>
      <c r="H12" s="7">
        <v>0</v>
      </c>
      <c r="I12" s="7">
        <v>0</v>
      </c>
      <c r="J12" s="13">
        <v>0.54235816001892101</v>
      </c>
    </row>
    <row r="13" spans="1:10" x14ac:dyDescent="0.2">
      <c r="A13" s="2" t="s">
        <v>32</v>
      </c>
      <c r="B13" s="10">
        <v>109</v>
      </c>
      <c r="C13" s="7">
        <v>0.61622583866119396</v>
      </c>
      <c r="D13" s="7">
        <v>0.33484077453613298</v>
      </c>
      <c r="E13" s="7">
        <v>4.25270721316338E-2</v>
      </c>
      <c r="F13" s="7">
        <v>0</v>
      </c>
      <c r="G13" s="7">
        <v>0</v>
      </c>
      <c r="H13" s="7">
        <v>0</v>
      </c>
      <c r="I13" s="7">
        <v>6.4063156023621603E-3</v>
      </c>
      <c r="J13" s="13">
        <v>0.47755175828933699</v>
      </c>
    </row>
    <row r="14" spans="1:10" x14ac:dyDescent="0.2">
      <c r="A14" s="2" t="s">
        <v>33</v>
      </c>
      <c r="B14" s="10">
        <v>97</v>
      </c>
      <c r="C14" s="7">
        <v>0.56980431079864502</v>
      </c>
      <c r="D14" s="7">
        <v>0.37749084830284102</v>
      </c>
      <c r="E14" s="7">
        <v>5.2704837173223502E-2</v>
      </c>
      <c r="F14" s="7">
        <v>0</v>
      </c>
      <c r="G14" s="7">
        <v>0</v>
      </c>
      <c r="H14" s="7">
        <v>0</v>
      </c>
      <c r="I14" s="7">
        <v>0</v>
      </c>
      <c r="J14" s="13">
        <v>0.482900530099869</v>
      </c>
    </row>
    <row r="15" spans="1:10" x14ac:dyDescent="0.2">
      <c r="A15" s="2" t="s">
        <v>34</v>
      </c>
      <c r="B15" s="10">
        <v>93</v>
      </c>
      <c r="C15" s="7">
        <v>0.46553257107734702</v>
      </c>
      <c r="D15" s="7">
        <v>0.47880485653877303</v>
      </c>
      <c r="E15" s="7">
        <v>5.2838083356618902E-2</v>
      </c>
      <c r="F15" s="7">
        <v>2.8244743589311799E-3</v>
      </c>
      <c r="G15" s="7">
        <v>0</v>
      </c>
      <c r="H15" s="7">
        <v>0</v>
      </c>
      <c r="I15" s="7">
        <v>0</v>
      </c>
      <c r="J15" s="13">
        <v>0.59295445680618297</v>
      </c>
    </row>
    <row r="16" spans="1:10" x14ac:dyDescent="0.2">
      <c r="A16" s="2" t="s">
        <v>35</v>
      </c>
      <c r="B16" s="10">
        <v>105</v>
      </c>
      <c r="C16" s="7">
        <v>0.58321738243103005</v>
      </c>
      <c r="D16" s="7">
        <v>0.337246924638748</v>
      </c>
      <c r="E16" s="7">
        <v>6.4610160887241405E-2</v>
      </c>
      <c r="F16" s="7">
        <v>4.7181909903883899E-3</v>
      </c>
      <c r="G16" s="7">
        <v>1.02073326706886E-2</v>
      </c>
      <c r="H16" s="7">
        <v>0</v>
      </c>
      <c r="I16" s="7">
        <v>0</v>
      </c>
      <c r="J16" s="13">
        <v>0.52145117521286</v>
      </c>
    </row>
    <row r="17" spans="1:10" x14ac:dyDescent="0.2">
      <c r="A17" s="2" t="s">
        <v>36</v>
      </c>
      <c r="B17" s="10">
        <v>77</v>
      </c>
      <c r="C17" s="7">
        <v>0.51644843816757202</v>
      </c>
      <c r="D17" s="7">
        <v>0.42065954208374001</v>
      </c>
      <c r="E17" s="7">
        <v>6.2892019748687703E-2</v>
      </c>
      <c r="F17" s="7">
        <v>0</v>
      </c>
      <c r="G17" s="7">
        <v>0</v>
      </c>
      <c r="H17" s="7">
        <v>0</v>
      </c>
      <c r="I17" s="7">
        <v>0</v>
      </c>
      <c r="J17" s="13">
        <v>0.54644358158111594</v>
      </c>
    </row>
    <row r="18" spans="1:10" x14ac:dyDescent="0.2">
      <c r="A18" s="2" t="s">
        <v>37</v>
      </c>
      <c r="B18" s="10">
        <v>75</v>
      </c>
      <c r="C18" s="7">
        <v>0.45136013627052302</v>
      </c>
      <c r="D18" s="7">
        <v>0.47800320386886602</v>
      </c>
      <c r="E18" s="7">
        <v>5.5725157260894803E-2</v>
      </c>
      <c r="F18" s="7">
        <v>1.49114988744259E-2</v>
      </c>
      <c r="G18" s="7">
        <v>0</v>
      </c>
      <c r="H18" s="7">
        <v>0</v>
      </c>
      <c r="I18" s="7">
        <v>0</v>
      </c>
      <c r="J18" s="13">
        <v>0.63418799638748202</v>
      </c>
    </row>
    <row r="19" spans="1:10" x14ac:dyDescent="0.2">
      <c r="A19" s="2" t="s">
        <v>38</v>
      </c>
      <c r="B19" s="10">
        <v>95</v>
      </c>
      <c r="C19" s="7">
        <v>0.31293538212776201</v>
      </c>
      <c r="D19" s="7">
        <v>0.57038629055023204</v>
      </c>
      <c r="E19" s="7">
        <v>0.103224068880081</v>
      </c>
      <c r="F19" s="7">
        <v>1.3454225845634901E-2</v>
      </c>
      <c r="G19" s="7">
        <v>0</v>
      </c>
      <c r="H19" s="7">
        <v>0</v>
      </c>
      <c r="I19" s="7">
        <v>0</v>
      </c>
      <c r="J19" s="13">
        <v>0.81719714403152499</v>
      </c>
    </row>
    <row r="20" spans="1:10" x14ac:dyDescent="0.2">
      <c r="A20" s="2" t="s">
        <v>39</v>
      </c>
      <c r="B20" s="10">
        <v>99</v>
      </c>
      <c r="C20" s="7">
        <v>0.249117091298103</v>
      </c>
      <c r="D20" s="7">
        <v>0.592729091644287</v>
      </c>
      <c r="E20" s="7">
        <v>0.15309679508209201</v>
      </c>
      <c r="F20" s="7">
        <v>5.0570238381624196E-3</v>
      </c>
      <c r="G20" s="7">
        <v>0</v>
      </c>
      <c r="H20" s="7">
        <v>0</v>
      </c>
      <c r="I20" s="7">
        <v>0</v>
      </c>
      <c r="J20" s="13">
        <v>0.91409373283386197</v>
      </c>
    </row>
    <row r="21" spans="1:10" x14ac:dyDescent="0.2">
      <c r="A21" s="2" t="s">
        <v>40</v>
      </c>
      <c r="B21" s="10">
        <v>83</v>
      </c>
      <c r="C21" s="7">
        <v>0.21723692119121599</v>
      </c>
      <c r="D21" s="7">
        <v>0.48462522029876698</v>
      </c>
      <c r="E21" s="7">
        <v>0.24520887434482599</v>
      </c>
      <c r="F21" s="7">
        <v>4.3708425015211098E-2</v>
      </c>
      <c r="G21" s="7">
        <v>0</v>
      </c>
      <c r="H21" s="7">
        <v>9.2205647379159893E-3</v>
      </c>
      <c r="I21" s="7">
        <v>0</v>
      </c>
      <c r="J21" s="13">
        <v>1.15227103233337</v>
      </c>
    </row>
    <row r="22" spans="1:10" x14ac:dyDescent="0.2">
      <c r="A22" s="2" t="s">
        <v>41</v>
      </c>
      <c r="B22" s="10">
        <v>103</v>
      </c>
      <c r="C22" s="7">
        <v>0.60044085979461703</v>
      </c>
      <c r="D22" s="7">
        <v>0.38255390524864202</v>
      </c>
      <c r="E22" s="7">
        <v>1.27526139840484E-2</v>
      </c>
      <c r="F22" s="7">
        <v>4.25258651375771E-3</v>
      </c>
      <c r="G22" s="7">
        <v>0</v>
      </c>
      <c r="H22" s="7">
        <v>0</v>
      </c>
      <c r="I22" s="7">
        <v>0</v>
      </c>
      <c r="J22" s="13">
        <v>0.42081689834594699</v>
      </c>
    </row>
    <row r="23" spans="1:10" x14ac:dyDescent="0.2">
      <c r="A23" s="2" t="s">
        <v>42</v>
      </c>
      <c r="B23" s="10">
        <v>102</v>
      </c>
      <c r="C23" s="7">
        <v>0.63177883625030495</v>
      </c>
      <c r="D23" s="7">
        <v>0.34134444594383201</v>
      </c>
      <c r="E23" s="7">
        <v>2.6876710355281799E-2</v>
      </c>
      <c r="F23" s="7">
        <v>0</v>
      </c>
      <c r="G23" s="7">
        <v>0</v>
      </c>
      <c r="H23" s="7">
        <v>0</v>
      </c>
      <c r="I23" s="7">
        <v>0</v>
      </c>
      <c r="J23" s="13">
        <v>0.39509788155555697</v>
      </c>
    </row>
    <row r="24" spans="1:10" x14ac:dyDescent="0.2">
      <c r="A24" s="2" t="s">
        <v>43</v>
      </c>
      <c r="B24" s="10">
        <v>102</v>
      </c>
      <c r="C24" s="7">
        <v>0.56019127368927002</v>
      </c>
      <c r="D24" s="7">
        <v>0.427297502756119</v>
      </c>
      <c r="E24" s="7">
        <v>1.2511241249740099E-2</v>
      </c>
      <c r="F24" s="7">
        <v>0</v>
      </c>
      <c r="G24" s="7">
        <v>0</v>
      </c>
      <c r="H24" s="7">
        <v>0</v>
      </c>
      <c r="I24" s="7">
        <v>0</v>
      </c>
      <c r="J24" s="13">
        <v>0.45231997966766402</v>
      </c>
    </row>
    <row r="25" spans="1:10" x14ac:dyDescent="0.2">
      <c r="A25" s="2" t="s">
        <v>44</v>
      </c>
      <c r="B25" s="10">
        <v>100</v>
      </c>
      <c r="C25" s="7">
        <v>0.37856292724609403</v>
      </c>
      <c r="D25" s="7">
        <v>0.53538900613784801</v>
      </c>
      <c r="E25" s="7">
        <v>8.6048029363155407E-2</v>
      </c>
      <c r="F25" s="7">
        <v>0</v>
      </c>
      <c r="G25" s="7">
        <v>0</v>
      </c>
      <c r="H25" s="7">
        <v>0</v>
      </c>
      <c r="I25" s="7">
        <v>0</v>
      </c>
      <c r="J25" s="13">
        <v>0.70748507976532005</v>
      </c>
    </row>
    <row r="26" spans="1:10" x14ac:dyDescent="0.2">
      <c r="A26" s="2" t="s">
        <v>45</v>
      </c>
      <c r="B26" s="10">
        <v>88</v>
      </c>
      <c r="C26" s="7">
        <v>0.44310808181762701</v>
      </c>
      <c r="D26" s="7">
        <v>0.45436260104179399</v>
      </c>
      <c r="E26" s="7">
        <v>0.102529302239418</v>
      </c>
      <c r="F26" s="7">
        <v>0</v>
      </c>
      <c r="G26" s="7">
        <v>0</v>
      </c>
      <c r="H26" s="7">
        <v>0</v>
      </c>
      <c r="I26" s="7">
        <v>0</v>
      </c>
      <c r="J26" s="13">
        <v>0.65942120552062999</v>
      </c>
    </row>
    <row r="27" spans="1:10" x14ac:dyDescent="0.2">
      <c r="A27" s="2" t="s">
        <v>46</v>
      </c>
      <c r="B27" s="10">
        <v>91</v>
      </c>
      <c r="C27" s="7">
        <v>0.22963209450244901</v>
      </c>
      <c r="D27" s="7">
        <v>0.60875207185745195</v>
      </c>
      <c r="E27" s="7">
        <v>0.150604948401451</v>
      </c>
      <c r="F27" s="7">
        <v>1.1010888963937799E-2</v>
      </c>
      <c r="G27" s="7">
        <v>0</v>
      </c>
      <c r="H27" s="7">
        <v>0</v>
      </c>
      <c r="I27" s="7">
        <v>0</v>
      </c>
      <c r="J27" s="13">
        <v>0.94299465417861905</v>
      </c>
    </row>
    <row r="28" spans="1:10" x14ac:dyDescent="0.2">
      <c r="A28" s="2" t="s">
        <v>47</v>
      </c>
      <c r="B28" s="10">
        <v>106</v>
      </c>
      <c r="C28" s="7">
        <v>0.13218311965465501</v>
      </c>
      <c r="D28" s="7">
        <v>0.68429362773895297</v>
      </c>
      <c r="E28" s="7">
        <v>0.149226114153862</v>
      </c>
      <c r="F28" s="7">
        <v>2.8566788882017101E-2</v>
      </c>
      <c r="G28" s="7">
        <v>5.7303439825773196E-3</v>
      </c>
      <c r="H28" s="7">
        <v>0</v>
      </c>
      <c r="I28" s="7">
        <v>0</v>
      </c>
      <c r="J28" s="13">
        <v>1.0913676023483301</v>
      </c>
    </row>
    <row r="29" spans="1:10" x14ac:dyDescent="0.2">
      <c r="A29" s="2" t="s">
        <v>48</v>
      </c>
      <c r="B29" s="10">
        <v>97</v>
      </c>
      <c r="C29" s="7">
        <v>0.33846953511238098</v>
      </c>
      <c r="D29" s="7">
        <v>0.52968716621398904</v>
      </c>
      <c r="E29" s="7">
        <v>0.115901939570904</v>
      </c>
      <c r="F29" s="7">
        <v>1.5941336750984199E-2</v>
      </c>
      <c r="G29" s="7">
        <v>0</v>
      </c>
      <c r="H29" s="7">
        <v>0</v>
      </c>
      <c r="I29" s="7">
        <v>0</v>
      </c>
      <c r="J29" s="13">
        <v>0.809315085411072</v>
      </c>
    </row>
    <row r="30" spans="1:10" x14ac:dyDescent="0.2">
      <c r="A30" s="2" t="s">
        <v>49</v>
      </c>
      <c r="B30" s="10">
        <v>92</v>
      </c>
      <c r="C30" s="7">
        <v>0.18052637577056899</v>
      </c>
      <c r="D30" s="7">
        <v>0.51852011680603005</v>
      </c>
      <c r="E30" s="7">
        <v>0.26084429025650002</v>
      </c>
      <c r="F30" s="7">
        <v>3.23155522346497E-2</v>
      </c>
      <c r="G30" s="7">
        <v>0</v>
      </c>
      <c r="H30" s="7">
        <v>7.7936658635735503E-3</v>
      </c>
      <c r="I30" s="7">
        <v>0</v>
      </c>
      <c r="J30" s="13">
        <v>1.1761237382888801</v>
      </c>
    </row>
    <row r="31" spans="1:10" x14ac:dyDescent="0.2">
      <c r="A31" s="2" t="s">
        <v>50</v>
      </c>
      <c r="B31" s="10">
        <v>83</v>
      </c>
      <c r="C31" s="7">
        <v>9.3934424221515697E-2</v>
      </c>
      <c r="D31" s="7">
        <v>0.51979613304138195</v>
      </c>
      <c r="E31" s="7">
        <v>0.37832686305046098</v>
      </c>
      <c r="F31" s="7">
        <v>0</v>
      </c>
      <c r="G31" s="7">
        <v>0</v>
      </c>
      <c r="H31" s="7">
        <v>0</v>
      </c>
      <c r="I31" s="7">
        <v>7.9425638541579194E-3</v>
      </c>
      <c r="J31" s="13">
        <v>1.34793293476105</v>
      </c>
    </row>
    <row r="32" spans="1:10" x14ac:dyDescent="0.2">
      <c r="A32" s="2" t="s">
        <v>51</v>
      </c>
      <c r="B32" s="10">
        <v>104</v>
      </c>
      <c r="C32" s="7">
        <v>0.47243452072143599</v>
      </c>
      <c r="D32" s="7">
        <v>0.44544687867164601</v>
      </c>
      <c r="E32" s="7">
        <v>7.9236075282096904E-2</v>
      </c>
      <c r="F32" s="7">
        <v>0</v>
      </c>
      <c r="G32" s="7">
        <v>0</v>
      </c>
      <c r="H32" s="7">
        <v>2.8825174085795901E-3</v>
      </c>
      <c r="I32" s="7">
        <v>0</v>
      </c>
      <c r="J32" s="13">
        <v>0.61833161115646396</v>
      </c>
    </row>
    <row r="33" spans="1:10" x14ac:dyDescent="0.2">
      <c r="A33" s="2" t="s">
        <v>52</v>
      </c>
      <c r="B33" s="10">
        <v>95</v>
      </c>
      <c r="C33" s="7">
        <v>0.41502687335014299</v>
      </c>
      <c r="D33" s="7">
        <v>0.51010107994079601</v>
      </c>
      <c r="E33" s="7">
        <v>6.2912791967391996E-2</v>
      </c>
      <c r="F33" s="7">
        <v>0</v>
      </c>
      <c r="G33" s="7">
        <v>1.1959261260926699E-2</v>
      </c>
      <c r="H33" s="7">
        <v>0</v>
      </c>
      <c r="I33" s="7">
        <v>0</v>
      </c>
      <c r="J33" s="13">
        <v>0.68376368284225497</v>
      </c>
    </row>
    <row r="34" spans="1:10" x14ac:dyDescent="0.2">
      <c r="A34" s="2" t="s">
        <v>53</v>
      </c>
      <c r="B34" s="10">
        <v>98</v>
      </c>
      <c r="C34" s="7">
        <v>0.35474848747253401</v>
      </c>
      <c r="D34" s="7">
        <v>0.47441875934600802</v>
      </c>
      <c r="E34" s="7">
        <v>0.17083275318145799</v>
      </c>
      <c r="F34" s="7">
        <v>0</v>
      </c>
      <c r="G34" s="7">
        <v>0</v>
      </c>
      <c r="H34" s="7">
        <v>0</v>
      </c>
      <c r="I34" s="7">
        <v>0</v>
      </c>
      <c r="J34" s="13">
        <v>0.81608426570892301</v>
      </c>
    </row>
    <row r="35" spans="1:10" x14ac:dyDescent="0.2">
      <c r="A35" s="2" t="s">
        <v>54</v>
      </c>
      <c r="B35" s="10">
        <v>107</v>
      </c>
      <c r="C35" s="7">
        <v>0.24197895824909199</v>
      </c>
      <c r="D35" s="7">
        <v>0.55012422800064098</v>
      </c>
      <c r="E35" s="7">
        <v>0.20107087492942799</v>
      </c>
      <c r="F35" s="7">
        <v>0</v>
      </c>
      <c r="G35" s="7">
        <v>6.82591460645199E-3</v>
      </c>
      <c r="H35" s="7">
        <v>0</v>
      </c>
      <c r="I35" s="7">
        <v>0</v>
      </c>
      <c r="J35" s="13">
        <v>0.97956967353820801</v>
      </c>
    </row>
    <row r="36" spans="1:10" x14ac:dyDescent="0.2">
      <c r="A36" s="2" t="s">
        <v>55</v>
      </c>
      <c r="B36" s="10">
        <v>86</v>
      </c>
      <c r="C36" s="7">
        <v>0.29616719484329201</v>
      </c>
      <c r="D36" s="7">
        <v>0.55636674165725697</v>
      </c>
      <c r="E36" s="7">
        <v>0.128166973590851</v>
      </c>
      <c r="F36" s="7">
        <v>1.92990731447935E-2</v>
      </c>
      <c r="G36" s="7">
        <v>0</v>
      </c>
      <c r="H36" s="7">
        <v>0</v>
      </c>
      <c r="I36" s="7">
        <v>0</v>
      </c>
      <c r="J36" s="13">
        <v>0.87059795856475797</v>
      </c>
    </row>
    <row r="37" spans="1:10" x14ac:dyDescent="0.2">
      <c r="A37" s="2" t="s">
        <v>56</v>
      </c>
      <c r="B37" s="10">
        <v>91</v>
      </c>
      <c r="C37" s="7">
        <v>0.16871471703052501</v>
      </c>
      <c r="D37" s="7">
        <v>0.582666575908661</v>
      </c>
      <c r="E37" s="7">
        <v>0.215537950396538</v>
      </c>
      <c r="F37" s="7">
        <v>3.3080719411373097E-2</v>
      </c>
      <c r="G37" s="7">
        <v>0</v>
      </c>
      <c r="H37" s="7">
        <v>0</v>
      </c>
      <c r="I37" s="7">
        <v>0</v>
      </c>
      <c r="J37" s="13">
        <v>1.1129846572876001</v>
      </c>
    </row>
    <row r="38" spans="1:10" x14ac:dyDescent="0.2">
      <c r="A38" s="2" t="s">
        <v>57</v>
      </c>
      <c r="B38" s="10">
        <v>104</v>
      </c>
      <c r="C38" s="7">
        <v>0.60769689083099399</v>
      </c>
      <c r="D38" s="7">
        <v>0.34660634398460399</v>
      </c>
      <c r="E38" s="7">
        <v>3.8399375975132002E-2</v>
      </c>
      <c r="F38" s="7">
        <v>7.29735009372234E-3</v>
      </c>
      <c r="G38" s="7">
        <v>0</v>
      </c>
      <c r="H38" s="7">
        <v>0</v>
      </c>
      <c r="I38" s="7">
        <v>0</v>
      </c>
      <c r="J38" s="13">
        <v>0.44529715180397</v>
      </c>
    </row>
    <row r="39" spans="1:10" x14ac:dyDescent="0.2">
      <c r="A39" s="2" t="s">
        <v>58</v>
      </c>
      <c r="B39" s="10">
        <v>102</v>
      </c>
      <c r="C39" s="7">
        <v>0.41174224019050598</v>
      </c>
      <c r="D39" s="7">
        <v>0.54834836721420299</v>
      </c>
      <c r="E39" s="7">
        <v>3.9909422397613498E-2</v>
      </c>
      <c r="F39" s="7">
        <v>0</v>
      </c>
      <c r="G39" s="7">
        <v>0</v>
      </c>
      <c r="H39" s="7">
        <v>0</v>
      </c>
      <c r="I39" s="7">
        <v>0</v>
      </c>
      <c r="J39" s="13">
        <v>0.62816721200943004</v>
      </c>
    </row>
    <row r="40" spans="1:10" x14ac:dyDescent="0.2">
      <c r="A40" s="2" t="s">
        <v>59</v>
      </c>
      <c r="B40" s="10">
        <v>103</v>
      </c>
      <c r="C40" s="7">
        <v>0.38270369172096302</v>
      </c>
      <c r="D40" s="7">
        <v>0.53580564260482799</v>
      </c>
      <c r="E40" s="7">
        <v>8.1490658223628998E-2</v>
      </c>
      <c r="F40" s="7">
        <v>0</v>
      </c>
      <c r="G40" s="7">
        <v>0</v>
      </c>
      <c r="H40" s="7">
        <v>0</v>
      </c>
      <c r="I40" s="7">
        <v>0</v>
      </c>
      <c r="J40" s="13">
        <v>0.69878697395324696</v>
      </c>
    </row>
    <row r="41" spans="1:10" x14ac:dyDescent="0.2">
      <c r="A41" s="2" t="s">
        <v>60</v>
      </c>
      <c r="B41" s="10">
        <v>98</v>
      </c>
      <c r="C41" s="7">
        <v>0.40593439340591397</v>
      </c>
      <c r="D41" s="7">
        <v>0.53920793533325195</v>
      </c>
      <c r="E41" s="7">
        <v>5.4857660084962803E-2</v>
      </c>
      <c r="F41" s="7">
        <v>0</v>
      </c>
      <c r="G41" s="7">
        <v>0</v>
      </c>
      <c r="H41" s="7">
        <v>0</v>
      </c>
      <c r="I41" s="7">
        <v>0</v>
      </c>
      <c r="J41" s="13">
        <v>0.64892327785491899</v>
      </c>
    </row>
    <row r="42" spans="1:10" x14ac:dyDescent="0.2">
      <c r="A42" s="2" t="s">
        <v>61</v>
      </c>
      <c r="B42" s="10">
        <v>102</v>
      </c>
      <c r="C42" s="7">
        <v>0.25189566612243702</v>
      </c>
      <c r="D42" s="7">
        <v>0.61524868011474598</v>
      </c>
      <c r="E42" s="7">
        <v>0.12848147749900801</v>
      </c>
      <c r="F42" s="7">
        <v>4.3741408735513696E-3</v>
      </c>
      <c r="G42" s="7">
        <v>0</v>
      </c>
      <c r="H42" s="7">
        <v>0</v>
      </c>
      <c r="I42" s="7">
        <v>0</v>
      </c>
      <c r="J42" s="13">
        <v>0.88533407449722301</v>
      </c>
    </row>
    <row r="43" spans="1:10" x14ac:dyDescent="0.2">
      <c r="A43" s="2" t="s">
        <v>62</v>
      </c>
      <c r="B43" s="10">
        <v>92</v>
      </c>
      <c r="C43" s="7">
        <v>0.46384513378143299</v>
      </c>
      <c r="D43" s="7">
        <v>0.50751537084579501</v>
      </c>
      <c r="E43" s="7">
        <v>2.8639491647481901E-2</v>
      </c>
      <c r="F43" s="7">
        <v>0</v>
      </c>
      <c r="G43" s="7">
        <v>0</v>
      </c>
      <c r="H43" s="7">
        <v>0</v>
      </c>
      <c r="I43" s="7">
        <v>0</v>
      </c>
      <c r="J43" s="13">
        <v>0.564794361591339</v>
      </c>
    </row>
    <row r="44" spans="1:10" x14ac:dyDescent="0.2">
      <c r="A44" s="2" t="s">
        <v>63</v>
      </c>
      <c r="B44" s="10">
        <v>96</v>
      </c>
      <c r="C44" s="7">
        <v>0.50842815637588501</v>
      </c>
      <c r="D44" s="7">
        <v>0.43633460998535201</v>
      </c>
      <c r="E44" s="7">
        <v>4.9302585422992699E-2</v>
      </c>
      <c r="F44" s="7">
        <v>2.6529284659773098E-3</v>
      </c>
      <c r="G44" s="7">
        <v>0</v>
      </c>
      <c r="H44" s="7">
        <v>3.2817237079143498E-3</v>
      </c>
      <c r="I44" s="7">
        <v>0</v>
      </c>
      <c r="J44" s="13">
        <v>0.55930715799331698</v>
      </c>
    </row>
    <row r="45" spans="1:10" x14ac:dyDescent="0.2">
      <c r="A45" s="2" t="s">
        <v>64</v>
      </c>
      <c r="B45" s="10">
        <v>99</v>
      </c>
      <c r="C45" s="7">
        <v>0.52934002876281705</v>
      </c>
      <c r="D45" s="7">
        <v>0.40743121504783603</v>
      </c>
      <c r="E45" s="7">
        <v>6.3228748738765703E-2</v>
      </c>
      <c r="F45" s="7">
        <v>0</v>
      </c>
      <c r="G45" s="7">
        <v>0</v>
      </c>
      <c r="H45" s="7">
        <v>0</v>
      </c>
      <c r="I45" s="7">
        <v>0</v>
      </c>
      <c r="J45" s="13">
        <v>0.53388869762420699</v>
      </c>
    </row>
    <row r="46" spans="1:10" x14ac:dyDescent="0.2">
      <c r="A46" s="2" t="s">
        <v>65</v>
      </c>
      <c r="B46" s="10">
        <v>102</v>
      </c>
      <c r="C46" s="7">
        <v>0.47685351967811601</v>
      </c>
      <c r="D46" s="7">
        <v>0.44033423066139199</v>
      </c>
      <c r="E46" s="7">
        <v>7.79434889554977E-2</v>
      </c>
      <c r="F46" s="7">
        <v>4.8687472008168697E-3</v>
      </c>
      <c r="G46" s="7">
        <v>0</v>
      </c>
      <c r="H46" s="7">
        <v>0</v>
      </c>
      <c r="I46" s="7">
        <v>0</v>
      </c>
      <c r="J46" s="13">
        <v>0.61082744598388705</v>
      </c>
    </row>
    <row r="47" spans="1:10" x14ac:dyDescent="0.2">
      <c r="A47" s="2" t="s">
        <v>66</v>
      </c>
      <c r="B47" s="10">
        <v>104</v>
      </c>
      <c r="C47" s="7">
        <v>0.200997903943062</v>
      </c>
      <c r="D47" s="7">
        <v>0.58387589454650901</v>
      </c>
      <c r="E47" s="7">
        <v>0.20525947213172899</v>
      </c>
      <c r="F47" s="7">
        <v>9.8667088896036096E-3</v>
      </c>
      <c r="G47" s="7">
        <v>0</v>
      </c>
      <c r="H47" s="7">
        <v>0</v>
      </c>
      <c r="I47" s="7">
        <v>0</v>
      </c>
      <c r="J47" s="13">
        <v>1.0239950418472299</v>
      </c>
    </row>
    <row r="48" spans="1:10" x14ac:dyDescent="0.2">
      <c r="A48" s="2" t="s">
        <v>67</v>
      </c>
      <c r="B48" s="10">
        <v>92</v>
      </c>
      <c r="C48" s="7">
        <v>0.231842711567879</v>
      </c>
      <c r="D48" s="7">
        <v>0.483929634094238</v>
      </c>
      <c r="E48" s="7">
        <v>0.26108223199844399</v>
      </c>
      <c r="F48" s="7">
        <v>9.9456282332539593E-3</v>
      </c>
      <c r="G48" s="7">
        <v>1.3199774548411401E-2</v>
      </c>
      <c r="H48" s="7">
        <v>0</v>
      </c>
      <c r="I48" s="7">
        <v>0</v>
      </c>
      <c r="J48" s="13">
        <v>1.0887300968170199</v>
      </c>
    </row>
    <row r="49" spans="1:10" x14ac:dyDescent="0.2">
      <c r="A49" s="2" t="s">
        <v>68</v>
      </c>
      <c r="B49" s="10">
        <v>90</v>
      </c>
      <c r="C49" s="7">
        <v>0.37816056609153698</v>
      </c>
      <c r="D49" s="7">
        <v>0.49047753214836098</v>
      </c>
      <c r="E49" s="7">
        <v>0.119930282235146</v>
      </c>
      <c r="F49" s="7">
        <v>1.14316213876009E-2</v>
      </c>
      <c r="G49" s="7">
        <v>0</v>
      </c>
      <c r="H49" s="7">
        <v>0</v>
      </c>
      <c r="I49" s="7">
        <v>0</v>
      </c>
      <c r="J49" s="13">
        <v>0.76463294029235795</v>
      </c>
    </row>
    <row r="50" spans="1:10" x14ac:dyDescent="0.2">
      <c r="A50" s="2" t="s">
        <v>69</v>
      </c>
      <c r="B50" s="10">
        <v>65</v>
      </c>
      <c r="C50" s="7">
        <v>0.482919842004776</v>
      </c>
      <c r="D50" s="7">
        <v>0.49028450250625599</v>
      </c>
      <c r="E50" s="7">
        <v>2.6795649901032399E-2</v>
      </c>
      <c r="F50" s="7">
        <v>0</v>
      </c>
      <c r="G50" s="7">
        <v>0</v>
      </c>
      <c r="H50" s="7">
        <v>0</v>
      </c>
      <c r="I50" s="7">
        <v>0</v>
      </c>
      <c r="J50" s="13">
        <v>0.54387581348419201</v>
      </c>
    </row>
    <row r="51" spans="1:10" x14ac:dyDescent="0.2">
      <c r="A51" s="2" t="s">
        <v>70</v>
      </c>
      <c r="B51" s="10">
        <v>103</v>
      </c>
      <c r="C51" s="7">
        <v>0.40528562664985701</v>
      </c>
      <c r="D51" s="7">
        <v>0.54173946380615201</v>
      </c>
      <c r="E51" s="7">
        <v>3.9773385971784599E-2</v>
      </c>
      <c r="F51" s="7">
        <v>1.32015282288194E-2</v>
      </c>
      <c r="G51" s="7">
        <v>0</v>
      </c>
      <c r="H51" s="7">
        <v>0</v>
      </c>
      <c r="I51" s="7">
        <v>0</v>
      </c>
      <c r="J51" s="13">
        <v>0.66089081764221203</v>
      </c>
    </row>
    <row r="52" spans="1:10" x14ac:dyDescent="0.2">
      <c r="A52" s="2" t="s">
        <v>71</v>
      </c>
      <c r="B52" s="10">
        <v>83</v>
      </c>
      <c r="C52" s="7">
        <v>0.29180094599723799</v>
      </c>
      <c r="D52" s="7">
        <v>0.45824322104454002</v>
      </c>
      <c r="E52" s="7">
        <v>0.24995584785938299</v>
      </c>
      <c r="F52" s="7">
        <v>0</v>
      </c>
      <c r="G52" s="7">
        <v>0</v>
      </c>
      <c r="H52" s="7">
        <v>0</v>
      </c>
      <c r="I52" s="7">
        <v>0</v>
      </c>
      <c r="J52" s="13">
        <v>0.958154916763306</v>
      </c>
    </row>
    <row r="53" spans="1:10" x14ac:dyDescent="0.2">
      <c r="A53" s="2" t="s">
        <v>72</v>
      </c>
      <c r="B53" s="10">
        <v>97</v>
      </c>
      <c r="C53" s="7">
        <v>0.36062943935394298</v>
      </c>
      <c r="D53" s="7">
        <v>0.49102708697318997</v>
      </c>
      <c r="E53" s="7">
        <v>0.116834722459316</v>
      </c>
      <c r="F53" s="7">
        <v>0</v>
      </c>
      <c r="G53" s="7">
        <v>0</v>
      </c>
      <c r="H53" s="7">
        <v>0</v>
      </c>
      <c r="I53" s="7">
        <v>3.1508743762969998E-2</v>
      </c>
      <c r="J53" s="13">
        <v>1.0082752704620399</v>
      </c>
    </row>
    <row r="54" spans="1:10" x14ac:dyDescent="0.2">
      <c r="A54" s="2" t="s">
        <v>73</v>
      </c>
      <c r="B54" s="10">
        <v>98</v>
      </c>
      <c r="C54" s="7">
        <v>0.43913337588310197</v>
      </c>
      <c r="D54" s="7">
        <v>0.51703077554702803</v>
      </c>
      <c r="E54" s="7">
        <v>4.3835852295160301E-2</v>
      </c>
      <c r="F54" s="7">
        <v>0</v>
      </c>
      <c r="G54" s="7">
        <v>0</v>
      </c>
      <c r="H54" s="7">
        <v>0</v>
      </c>
      <c r="I54" s="7">
        <v>0</v>
      </c>
      <c r="J54" s="13">
        <v>0.60470247268676802</v>
      </c>
    </row>
    <row r="55" spans="1:10" x14ac:dyDescent="0.2">
      <c r="A55" s="2" t="s">
        <v>74</v>
      </c>
      <c r="B55" s="10">
        <v>96</v>
      </c>
      <c r="C55" s="7">
        <v>0.29290664196014399</v>
      </c>
      <c r="D55" s="7">
        <v>0.46773421764373802</v>
      </c>
      <c r="E55" s="7">
        <v>0.23038117587566401</v>
      </c>
      <c r="F55" s="7">
        <v>4.4889790005981896E-3</v>
      </c>
      <c r="G55" s="7">
        <v>4.4889790005981896E-3</v>
      </c>
      <c r="H55" s="7">
        <v>0</v>
      </c>
      <c r="I55" s="7">
        <v>0</v>
      </c>
      <c r="J55" s="13">
        <v>0.959919393062592</v>
      </c>
    </row>
    <row r="56" spans="1:10" x14ac:dyDescent="0.2">
      <c r="A56" s="2" t="s">
        <v>75</v>
      </c>
      <c r="B56" s="10">
        <v>106</v>
      </c>
      <c r="C56" s="7">
        <v>0.59586912393569902</v>
      </c>
      <c r="D56" s="7">
        <v>0.398670434951782</v>
      </c>
      <c r="E56" s="7">
        <v>5.4604215547442402E-3</v>
      </c>
      <c r="F56" s="7">
        <v>0</v>
      </c>
      <c r="G56" s="7">
        <v>0</v>
      </c>
      <c r="H56" s="7">
        <v>0</v>
      </c>
      <c r="I56" s="7">
        <v>0</v>
      </c>
      <c r="J56" s="13">
        <v>0.40959128737449602</v>
      </c>
    </row>
    <row r="57" spans="1:10" x14ac:dyDescent="0.2">
      <c r="A57" s="2" t="s">
        <v>76</v>
      </c>
      <c r="B57" s="10">
        <v>97</v>
      </c>
      <c r="C57" s="7">
        <v>0.55338227748870805</v>
      </c>
      <c r="D57" s="7">
        <v>0.372679173946381</v>
      </c>
      <c r="E57" s="7">
        <v>7.3938563466072096E-2</v>
      </c>
      <c r="F57" s="7">
        <v>0</v>
      </c>
      <c r="G57" s="7">
        <v>0</v>
      </c>
      <c r="H57" s="7">
        <v>0</v>
      </c>
      <c r="I57" s="7">
        <v>0</v>
      </c>
      <c r="J57" s="13">
        <v>0.52055627107620195</v>
      </c>
    </row>
    <row r="58" spans="1:10" x14ac:dyDescent="0.2">
      <c r="A58" s="2" t="s">
        <v>77</v>
      </c>
      <c r="B58" s="10">
        <v>99</v>
      </c>
      <c r="C58" s="7">
        <v>0.45742174983024603</v>
      </c>
      <c r="D58" s="7">
        <v>0.45616939663887002</v>
      </c>
      <c r="E58" s="7">
        <v>6.3465990126133007E-2</v>
      </c>
      <c r="F58" s="7">
        <v>0</v>
      </c>
      <c r="G58" s="7">
        <v>2.29428764432669E-2</v>
      </c>
      <c r="H58" s="7">
        <v>0</v>
      </c>
      <c r="I58" s="7">
        <v>0</v>
      </c>
      <c r="J58" s="13">
        <v>0.67487287521362305</v>
      </c>
    </row>
    <row r="59" spans="1:10" x14ac:dyDescent="0.2">
      <c r="A59" s="2" t="s">
        <v>78</v>
      </c>
      <c r="B59" s="10">
        <v>93</v>
      </c>
      <c r="C59" s="7">
        <v>0.46495699882507302</v>
      </c>
      <c r="D59" s="7">
        <v>0.47780045866966198</v>
      </c>
      <c r="E59" s="7">
        <v>4.9637246876954998E-2</v>
      </c>
      <c r="F59" s="7">
        <v>0</v>
      </c>
      <c r="G59" s="7">
        <v>7.6053030788898503E-3</v>
      </c>
      <c r="H59" s="7">
        <v>0</v>
      </c>
      <c r="I59" s="7">
        <v>0</v>
      </c>
      <c r="J59" s="13">
        <v>0.60749614238739003</v>
      </c>
    </row>
    <row r="60" spans="1:10" x14ac:dyDescent="0.2">
      <c r="A60" s="2" t="s">
        <v>79</v>
      </c>
      <c r="B60" s="10">
        <v>93</v>
      </c>
      <c r="C60" s="7">
        <v>0.26970064640045199</v>
      </c>
      <c r="D60" s="7">
        <v>0.62308150529861495</v>
      </c>
      <c r="E60" s="7">
        <v>8.6221076548099504E-2</v>
      </c>
      <c r="F60" s="7">
        <v>7.9065309837460501E-3</v>
      </c>
      <c r="G60" s="7">
        <v>1.30902724340558E-2</v>
      </c>
      <c r="H60" s="7">
        <v>0</v>
      </c>
      <c r="I60" s="7">
        <v>0</v>
      </c>
      <c r="J60" s="13">
        <v>0.871604323387146</v>
      </c>
    </row>
    <row r="61" spans="1:10" x14ac:dyDescent="0.2">
      <c r="A61" s="2" t="s">
        <v>80</v>
      </c>
      <c r="B61" s="10">
        <v>89</v>
      </c>
      <c r="C61" s="7">
        <v>0.21849232912063599</v>
      </c>
      <c r="D61" s="7">
        <v>0.55726975202560403</v>
      </c>
      <c r="E61" s="7">
        <v>0.20667587220668801</v>
      </c>
      <c r="F61" s="7">
        <v>1.34658245369792E-2</v>
      </c>
      <c r="G61" s="7">
        <v>4.0962235070765001E-3</v>
      </c>
      <c r="H61" s="7">
        <v>0</v>
      </c>
      <c r="I61" s="7">
        <v>0</v>
      </c>
      <c r="J61" s="13">
        <v>1.02740383148193</v>
      </c>
    </row>
    <row r="62" spans="1:10" x14ac:dyDescent="0.2">
      <c r="A62" s="2" t="s">
        <v>81</v>
      </c>
      <c r="B62" s="10">
        <v>119</v>
      </c>
      <c r="C62" s="7">
        <v>0.41196122765541099</v>
      </c>
      <c r="D62" s="7">
        <v>0.50393068790435802</v>
      </c>
      <c r="E62" s="7">
        <v>8.4108091890811906E-2</v>
      </c>
      <c r="F62" s="7">
        <v>0</v>
      </c>
      <c r="G62" s="7">
        <v>0</v>
      </c>
      <c r="H62" s="7">
        <v>0</v>
      </c>
      <c r="I62" s="7">
        <v>0</v>
      </c>
      <c r="J62" s="13">
        <v>0.672146856784821</v>
      </c>
    </row>
    <row r="63" spans="1:10" x14ac:dyDescent="0.2">
      <c r="A63" s="2" t="s">
        <v>82</v>
      </c>
      <c r="B63" s="10">
        <v>91</v>
      </c>
      <c r="C63" s="7">
        <v>0.39612153172492998</v>
      </c>
      <c r="D63" s="7">
        <v>0.483381718397141</v>
      </c>
      <c r="E63" s="7">
        <v>9.3779511749744401E-2</v>
      </c>
      <c r="F63" s="7">
        <v>2.6717249304056199E-2</v>
      </c>
      <c r="G63" s="7">
        <v>0</v>
      </c>
      <c r="H63" s="7">
        <v>0</v>
      </c>
      <c r="I63" s="7">
        <v>0</v>
      </c>
      <c r="J63" s="13">
        <v>0.75109249353408802</v>
      </c>
    </row>
    <row r="64" spans="1:10" x14ac:dyDescent="0.2">
      <c r="A64" s="2" t="s">
        <v>83</v>
      </c>
      <c r="B64" s="10">
        <v>100</v>
      </c>
      <c r="C64" s="7">
        <v>0.17070472240448001</v>
      </c>
      <c r="D64" s="7">
        <v>0.59320181608200095</v>
      </c>
      <c r="E64" s="7">
        <v>0.2101099640131</v>
      </c>
      <c r="F64" s="7">
        <v>2.0829472690820701E-2</v>
      </c>
      <c r="G64" s="7">
        <v>5.1540038548409904E-3</v>
      </c>
      <c r="H64" s="7">
        <v>0</v>
      </c>
      <c r="I64" s="7">
        <v>0</v>
      </c>
      <c r="J64" s="13">
        <v>1.0965261459350599</v>
      </c>
    </row>
    <row r="65" spans="1:10" x14ac:dyDescent="0.2">
      <c r="A65" s="2" t="s">
        <v>84</v>
      </c>
      <c r="B65" s="10">
        <v>82</v>
      </c>
      <c r="C65" s="7">
        <v>0.17559897899627699</v>
      </c>
      <c r="D65" s="7">
        <v>0.65432232618331898</v>
      </c>
      <c r="E65" s="7">
        <v>0.158392429351807</v>
      </c>
      <c r="F65" s="7">
        <v>1.1686284095048899E-2</v>
      </c>
      <c r="G65" s="7">
        <v>0</v>
      </c>
      <c r="H65" s="7">
        <v>0</v>
      </c>
      <c r="I65" s="7">
        <v>0</v>
      </c>
      <c r="J65" s="13">
        <v>1.0061659812927199</v>
      </c>
    </row>
    <row r="66" spans="1:10" x14ac:dyDescent="0.2">
      <c r="A66" s="2" t="s">
        <v>85</v>
      </c>
      <c r="B66" s="10">
        <v>96</v>
      </c>
      <c r="C66" s="7">
        <v>0.49274143576621998</v>
      </c>
      <c r="D66" s="7">
        <v>0.43935865163803101</v>
      </c>
      <c r="E66" s="7">
        <v>6.7899920046329498E-2</v>
      </c>
      <c r="F66" s="7">
        <v>0</v>
      </c>
      <c r="G66" s="7">
        <v>0</v>
      </c>
      <c r="H66" s="7">
        <v>0</v>
      </c>
      <c r="I66" s="7">
        <v>0</v>
      </c>
      <c r="J66" s="13">
        <v>0.57515847682952903</v>
      </c>
    </row>
    <row r="67" spans="1:10" x14ac:dyDescent="0.2">
      <c r="A67" s="2" t="s">
        <v>86</v>
      </c>
      <c r="B67" s="10">
        <v>104</v>
      </c>
      <c r="C67" s="7">
        <v>0.39800000190734902</v>
      </c>
      <c r="D67" s="7">
        <v>0.54249906539917003</v>
      </c>
      <c r="E67" s="7">
        <v>5.9500895440578502E-2</v>
      </c>
      <c r="F67" s="7">
        <v>0</v>
      </c>
      <c r="G67" s="7">
        <v>0</v>
      </c>
      <c r="H67" s="7">
        <v>0</v>
      </c>
      <c r="I67" s="7">
        <v>0</v>
      </c>
      <c r="J67" s="13">
        <v>0.66150087118148804</v>
      </c>
    </row>
    <row r="68" spans="1:10" x14ac:dyDescent="0.2">
      <c r="A68" s="2" t="s">
        <v>87</v>
      </c>
      <c r="B68" s="10">
        <v>88</v>
      </c>
      <c r="C68" s="7">
        <v>0.35490259528160101</v>
      </c>
      <c r="D68" s="7">
        <v>0.59287083148956299</v>
      </c>
      <c r="E68" s="7">
        <v>4.7262363135814701E-2</v>
      </c>
      <c r="F68" s="7">
        <v>4.9642417579889297E-3</v>
      </c>
      <c r="G68" s="7">
        <v>0</v>
      </c>
      <c r="H68" s="7">
        <v>0</v>
      </c>
      <c r="I68" s="7">
        <v>0</v>
      </c>
      <c r="J68" s="13">
        <v>0.70228826999664296</v>
      </c>
    </row>
    <row r="69" spans="1:10" x14ac:dyDescent="0.2">
      <c r="A69" s="2" t="s">
        <v>88</v>
      </c>
      <c r="B69" s="10">
        <v>105</v>
      </c>
      <c r="C69" s="7">
        <v>0.47444307804107699</v>
      </c>
      <c r="D69" s="7">
        <v>0.427749693393707</v>
      </c>
      <c r="E69" s="7">
        <v>9.48924720287323E-2</v>
      </c>
      <c r="F69" s="7">
        <v>2.91474116966128E-3</v>
      </c>
      <c r="G69" s="7">
        <v>0</v>
      </c>
      <c r="H69" s="7">
        <v>0</v>
      </c>
      <c r="I69" s="7">
        <v>0</v>
      </c>
      <c r="J69" s="13">
        <v>0.626278877258301</v>
      </c>
    </row>
    <row r="70" spans="1:10" x14ac:dyDescent="0.2">
      <c r="A70" s="2" t="s">
        <v>89</v>
      </c>
      <c r="B70" s="10">
        <v>100</v>
      </c>
      <c r="C70" s="7">
        <v>0.108742788434029</v>
      </c>
      <c r="D70" s="7">
        <v>0.60988116264343295</v>
      </c>
      <c r="E70" s="7">
        <v>0.25407978892326399</v>
      </c>
      <c r="F70" s="7">
        <v>2.7296269312500999E-2</v>
      </c>
      <c r="G70" s="7">
        <v>0</v>
      </c>
      <c r="H70" s="7">
        <v>0</v>
      </c>
      <c r="I70" s="7">
        <v>0</v>
      </c>
      <c r="J70" s="13">
        <v>1.19992959499359</v>
      </c>
    </row>
    <row r="71" spans="1:10" x14ac:dyDescent="0.2">
      <c r="A71" s="3" t="s">
        <v>90</v>
      </c>
      <c r="B71" s="11">
        <v>79</v>
      </c>
      <c r="C71" s="8">
        <v>0.19230273365974401</v>
      </c>
      <c r="D71" s="8">
        <v>0.652429819107056</v>
      </c>
      <c r="E71" s="8">
        <v>0.140246316790581</v>
      </c>
      <c r="F71" s="8">
        <v>1.5021152794361101E-2</v>
      </c>
      <c r="G71" s="8">
        <v>0</v>
      </c>
      <c r="H71" s="8">
        <v>0</v>
      </c>
      <c r="I71" s="8">
        <v>0</v>
      </c>
      <c r="J71" s="14">
        <v>0.97798591852188099</v>
      </c>
    </row>
    <row r="73" spans="1:10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244</v>
      </c>
    </row>
    <row r="4" spans="1:5" x14ac:dyDescent="0.2">
      <c r="A4" t="s">
        <v>23</v>
      </c>
    </row>
    <row r="5" spans="1:5" ht="38.25" x14ac:dyDescent="0.2">
      <c r="A5" s="4" t="s">
        <v>24</v>
      </c>
      <c r="B5" s="4" t="s">
        <v>4</v>
      </c>
      <c r="C5" s="4" t="s">
        <v>245</v>
      </c>
      <c r="D5" s="4" t="s">
        <v>246</v>
      </c>
      <c r="E5" s="4" t="s">
        <v>247</v>
      </c>
    </row>
    <row r="6" spans="1:5" x14ac:dyDescent="0.2">
      <c r="A6" s="5" t="s">
        <v>26</v>
      </c>
      <c r="B6" s="309" t="s">
        <v>1</v>
      </c>
      <c r="C6" s="306" t="s">
        <v>1</v>
      </c>
      <c r="D6" s="306" t="s">
        <v>1</v>
      </c>
      <c r="E6" s="306" t="s">
        <v>1</v>
      </c>
    </row>
    <row r="7" spans="1:5" x14ac:dyDescent="0.2">
      <c r="A7" s="2" t="s">
        <v>26</v>
      </c>
      <c r="B7" s="310">
        <v>9479</v>
      </c>
      <c r="C7" s="307">
        <v>7.9668588936328902E-2</v>
      </c>
      <c r="D7" s="307">
        <v>3.7500362843275098E-2</v>
      </c>
      <c r="E7" s="307">
        <v>0.88756632804870605</v>
      </c>
    </row>
    <row r="8" spans="1:5" x14ac:dyDescent="0.2">
      <c r="A8" s="5" t="s">
        <v>27</v>
      </c>
      <c r="B8" s="309" t="s">
        <v>1</v>
      </c>
      <c r="C8" s="306" t="s">
        <v>1</v>
      </c>
      <c r="D8" s="306" t="s">
        <v>1</v>
      </c>
      <c r="E8" s="306" t="s">
        <v>1</v>
      </c>
    </row>
    <row r="9" spans="1:5" x14ac:dyDescent="0.2">
      <c r="A9" s="2" t="s">
        <v>28</v>
      </c>
      <c r="B9" s="310">
        <v>105</v>
      </c>
      <c r="C9" s="307">
        <v>6.6281445324420901E-2</v>
      </c>
      <c r="D9" s="307">
        <v>7.4976123869419098E-3</v>
      </c>
      <c r="E9" s="307">
        <v>0.92622095346450795</v>
      </c>
    </row>
    <row r="10" spans="1:5" x14ac:dyDescent="0.2">
      <c r="A10" s="2" t="s">
        <v>29</v>
      </c>
      <c r="B10" s="310">
        <v>105</v>
      </c>
      <c r="C10" s="307">
        <v>9.6066445112228394E-2</v>
      </c>
      <c r="D10" s="307">
        <v>1.7052756622433701E-2</v>
      </c>
      <c r="E10" s="307">
        <v>0.88688081502914395</v>
      </c>
    </row>
    <row r="11" spans="1:5" x14ac:dyDescent="0.2">
      <c r="A11" s="2" t="s">
        <v>30</v>
      </c>
      <c r="B11" s="310">
        <v>127</v>
      </c>
      <c r="C11" s="307">
        <v>3.5018723458051702E-2</v>
      </c>
      <c r="D11" s="307">
        <v>1.28019424155354E-2</v>
      </c>
      <c r="E11" s="307">
        <v>0.95505958795547496</v>
      </c>
    </row>
    <row r="12" spans="1:5" x14ac:dyDescent="0.2">
      <c r="A12" s="2" t="s">
        <v>31</v>
      </c>
      <c r="B12" s="310">
        <v>110</v>
      </c>
      <c r="C12" s="307">
        <v>3.85119058191776E-2</v>
      </c>
      <c r="D12" s="307">
        <v>1.7886597663164101E-2</v>
      </c>
      <c r="E12" s="307">
        <v>0.94743335247039795</v>
      </c>
    </row>
    <row r="13" spans="1:5" x14ac:dyDescent="0.2">
      <c r="A13" s="2" t="s">
        <v>32</v>
      </c>
      <c r="B13" s="310">
        <v>107</v>
      </c>
      <c r="C13" s="307">
        <v>1.82342324405909E-2</v>
      </c>
      <c r="D13" s="307">
        <v>1.31362061947584E-2</v>
      </c>
      <c r="E13" s="307">
        <v>0.96862953901290905</v>
      </c>
    </row>
    <row r="14" spans="1:5" x14ac:dyDescent="0.2">
      <c r="A14" s="2" t="s">
        <v>33</v>
      </c>
      <c r="B14" s="310">
        <v>98</v>
      </c>
      <c r="C14" s="307">
        <v>7.4513599276542705E-2</v>
      </c>
      <c r="D14" s="307">
        <v>1.6887987032532699E-2</v>
      </c>
      <c r="E14" s="307">
        <v>0.90859842300414995</v>
      </c>
    </row>
    <row r="15" spans="1:5" x14ac:dyDescent="0.2">
      <c r="A15" s="2" t="s">
        <v>34</v>
      </c>
      <c r="B15" s="310">
        <v>95</v>
      </c>
      <c r="C15" s="307">
        <v>4.5747950673103298E-2</v>
      </c>
      <c r="D15" s="307">
        <v>8.1508113071322406E-3</v>
      </c>
      <c r="E15" s="307">
        <v>0.94610124826431297</v>
      </c>
    </row>
    <row r="16" spans="1:5" x14ac:dyDescent="0.2">
      <c r="A16" s="2" t="s">
        <v>35</v>
      </c>
      <c r="B16" s="310">
        <v>106</v>
      </c>
      <c r="C16" s="307">
        <v>9.3541748821735396E-2</v>
      </c>
      <c r="D16" s="307">
        <v>1.4289390295743901E-2</v>
      </c>
      <c r="E16" s="307">
        <v>0.89550894498825095</v>
      </c>
    </row>
    <row r="17" spans="1:5" x14ac:dyDescent="0.2">
      <c r="A17" s="2" t="s">
        <v>36</v>
      </c>
      <c r="B17" s="310">
        <v>75</v>
      </c>
      <c r="C17" s="307">
        <v>6.3263833522796603E-2</v>
      </c>
      <c r="D17" s="307">
        <v>7.1477182209491702E-2</v>
      </c>
      <c r="E17" s="307">
        <v>0.86916637420654297</v>
      </c>
    </row>
    <row r="18" spans="1:5" x14ac:dyDescent="0.2">
      <c r="A18" s="2" t="s">
        <v>37</v>
      </c>
      <c r="B18" s="310">
        <v>77</v>
      </c>
      <c r="C18" s="307">
        <v>6.8382218480110196E-2</v>
      </c>
      <c r="D18" s="307">
        <v>1.88693720847368E-2</v>
      </c>
      <c r="E18" s="307">
        <v>0.91895824670791604</v>
      </c>
    </row>
    <row r="19" spans="1:5" x14ac:dyDescent="0.2">
      <c r="A19" s="2" t="s">
        <v>38</v>
      </c>
      <c r="B19" s="310">
        <v>97</v>
      </c>
      <c r="C19" s="307">
        <v>2.2986283525824502E-2</v>
      </c>
      <c r="D19" s="307">
        <v>2.5379903614520999E-2</v>
      </c>
      <c r="E19" s="307">
        <v>0.95163381099700906</v>
      </c>
    </row>
    <row r="20" spans="1:5" x14ac:dyDescent="0.2">
      <c r="A20" s="2" t="s">
        <v>39</v>
      </c>
      <c r="B20" s="310">
        <v>97</v>
      </c>
      <c r="C20" s="307">
        <v>0.184626504778862</v>
      </c>
      <c r="D20" s="307">
        <v>4.64615263044834E-2</v>
      </c>
      <c r="E20" s="307">
        <v>0.78678452968597401</v>
      </c>
    </row>
    <row r="21" spans="1:5" x14ac:dyDescent="0.2">
      <c r="A21" s="2" t="s">
        <v>40</v>
      </c>
      <c r="B21" s="310">
        <v>82</v>
      </c>
      <c r="C21" s="307">
        <v>0.13531787693500499</v>
      </c>
      <c r="D21" s="307">
        <v>4.7961000353097902E-2</v>
      </c>
      <c r="E21" s="307">
        <v>0.82803851366043102</v>
      </c>
    </row>
    <row r="22" spans="1:5" x14ac:dyDescent="0.2">
      <c r="A22" s="2" t="s">
        <v>41</v>
      </c>
      <c r="B22" s="310">
        <v>104</v>
      </c>
      <c r="C22" s="307">
        <v>6.0469400137662901E-2</v>
      </c>
      <c r="D22" s="307">
        <v>1.91007368266582E-2</v>
      </c>
      <c r="E22" s="307">
        <v>0.92042988538742099</v>
      </c>
    </row>
    <row r="23" spans="1:5" x14ac:dyDescent="0.2">
      <c r="A23" s="2" t="s">
        <v>42</v>
      </c>
      <c r="B23" s="310">
        <v>103</v>
      </c>
      <c r="C23" s="307">
        <v>7.4345752596855205E-2</v>
      </c>
      <c r="D23" s="307">
        <v>1.5311661176383501E-2</v>
      </c>
      <c r="E23" s="307">
        <v>0.91416198015213002</v>
      </c>
    </row>
    <row r="24" spans="1:5" x14ac:dyDescent="0.2">
      <c r="A24" s="2" t="s">
        <v>43</v>
      </c>
      <c r="B24" s="310">
        <v>102</v>
      </c>
      <c r="C24" s="307">
        <v>6.2931589782238007E-2</v>
      </c>
      <c r="D24" s="307">
        <v>1.1259304359555199E-2</v>
      </c>
      <c r="E24" s="307">
        <v>0.92580908536911</v>
      </c>
    </row>
    <row r="25" spans="1:5" x14ac:dyDescent="0.2">
      <c r="A25" s="2" t="s">
        <v>44</v>
      </c>
      <c r="B25" s="310">
        <v>101</v>
      </c>
      <c r="C25" s="307">
        <v>0.11908875405788399</v>
      </c>
      <c r="D25" s="307">
        <v>4.74535226821899E-2</v>
      </c>
      <c r="E25" s="307">
        <v>0.83818674087524403</v>
      </c>
    </row>
    <row r="26" spans="1:5" x14ac:dyDescent="0.2">
      <c r="A26" s="2" t="s">
        <v>45</v>
      </c>
      <c r="B26" s="310">
        <v>95</v>
      </c>
      <c r="C26" s="307">
        <v>8.8258802890777602E-2</v>
      </c>
      <c r="D26" s="307">
        <v>3.7116881459951401E-2</v>
      </c>
      <c r="E26" s="307">
        <v>0.88514757156372104</v>
      </c>
    </row>
    <row r="27" spans="1:5" x14ac:dyDescent="0.2">
      <c r="A27" s="2" t="s">
        <v>46</v>
      </c>
      <c r="B27" s="310">
        <v>93</v>
      </c>
      <c r="C27" s="307">
        <v>0.12559887766838099</v>
      </c>
      <c r="D27" s="307">
        <v>4.3062105774879497E-2</v>
      </c>
      <c r="E27" s="307">
        <v>0.83866161108017001</v>
      </c>
    </row>
    <row r="28" spans="1:5" x14ac:dyDescent="0.2">
      <c r="A28" s="2" t="s">
        <v>47</v>
      </c>
      <c r="B28" s="310">
        <v>102</v>
      </c>
      <c r="C28" s="307">
        <v>6.4469128847122206E-2</v>
      </c>
      <c r="D28" s="307">
        <v>5.4572880268096903E-2</v>
      </c>
      <c r="E28" s="307">
        <v>0.89537024497985795</v>
      </c>
    </row>
    <row r="29" spans="1:5" x14ac:dyDescent="0.2">
      <c r="A29" s="2" t="s">
        <v>48</v>
      </c>
      <c r="B29" s="310">
        <v>99</v>
      </c>
      <c r="C29" s="307">
        <v>5.1372941583394997E-2</v>
      </c>
      <c r="D29" s="307">
        <v>6.4506664872169495E-2</v>
      </c>
      <c r="E29" s="307">
        <v>0.88412040472030595</v>
      </c>
    </row>
    <row r="30" spans="1:5" x14ac:dyDescent="0.2">
      <c r="A30" s="2" t="s">
        <v>49</v>
      </c>
      <c r="B30" s="310">
        <v>91</v>
      </c>
      <c r="C30" s="307">
        <v>0.12136273086071001</v>
      </c>
      <c r="D30" s="307">
        <v>5.95264732837677E-2</v>
      </c>
      <c r="E30" s="307">
        <v>0.82765030860900901</v>
      </c>
    </row>
    <row r="31" spans="1:5" x14ac:dyDescent="0.2">
      <c r="A31" s="2" t="s">
        <v>50</v>
      </c>
      <c r="B31" s="310">
        <v>82</v>
      </c>
      <c r="C31" s="307">
        <v>0.145887196063995</v>
      </c>
      <c r="D31" s="307">
        <v>0.106181338429451</v>
      </c>
      <c r="E31" s="307">
        <v>0.75864231586456299</v>
      </c>
    </row>
    <row r="32" spans="1:5" x14ac:dyDescent="0.2">
      <c r="A32" s="2" t="s">
        <v>51</v>
      </c>
      <c r="B32" s="310">
        <v>106</v>
      </c>
      <c r="C32" s="307">
        <v>2.30576377362013E-2</v>
      </c>
      <c r="D32" s="307">
        <v>1.65556389838457E-2</v>
      </c>
      <c r="E32" s="307">
        <v>0.96038669347763095</v>
      </c>
    </row>
    <row r="33" spans="1:5" x14ac:dyDescent="0.2">
      <c r="A33" s="2" t="s">
        <v>52</v>
      </c>
      <c r="B33" s="310">
        <v>98</v>
      </c>
      <c r="C33" s="307">
        <v>9.2799946665763897E-2</v>
      </c>
      <c r="D33" s="307">
        <v>4.3295044451952001E-2</v>
      </c>
      <c r="E33" s="307">
        <v>0.870108902454376</v>
      </c>
    </row>
    <row r="34" spans="1:5" x14ac:dyDescent="0.2">
      <c r="A34" s="2" t="s">
        <v>53</v>
      </c>
      <c r="B34" s="310">
        <v>98</v>
      </c>
      <c r="C34" s="307">
        <v>0.114862568676472</v>
      </c>
      <c r="D34" s="307">
        <v>4.5384526252746603E-2</v>
      </c>
      <c r="E34" s="307">
        <v>0.85532593727111805</v>
      </c>
    </row>
    <row r="35" spans="1:5" x14ac:dyDescent="0.2">
      <c r="A35" s="2" t="s">
        <v>54</v>
      </c>
      <c r="B35" s="310">
        <v>106</v>
      </c>
      <c r="C35" s="307">
        <v>0.14384841918945299</v>
      </c>
      <c r="D35" s="307">
        <v>6.7781046032905606E-2</v>
      </c>
      <c r="E35" s="307">
        <v>0.78837054967880205</v>
      </c>
    </row>
    <row r="36" spans="1:5" x14ac:dyDescent="0.2">
      <c r="A36" s="2" t="s">
        <v>55</v>
      </c>
      <c r="B36" s="310">
        <v>86</v>
      </c>
      <c r="C36" s="307">
        <v>7.1898922324180603E-2</v>
      </c>
      <c r="D36" s="307">
        <v>8.1423148512840299E-2</v>
      </c>
      <c r="E36" s="307">
        <v>0.86338007450103804</v>
      </c>
    </row>
    <row r="37" spans="1:5" x14ac:dyDescent="0.2">
      <c r="A37" s="2" t="s">
        <v>56</v>
      </c>
      <c r="B37" s="310">
        <v>89</v>
      </c>
      <c r="C37" s="307">
        <v>0.14641675353050199</v>
      </c>
      <c r="D37" s="307">
        <v>2.9526844620704699E-2</v>
      </c>
      <c r="E37" s="307">
        <v>0.82405638694763195</v>
      </c>
    </row>
    <row r="38" spans="1:5" x14ac:dyDescent="0.2">
      <c r="A38" s="2" t="s">
        <v>57</v>
      </c>
      <c r="B38" s="310">
        <v>106</v>
      </c>
      <c r="C38" s="307">
        <v>7.3302023112773895E-2</v>
      </c>
      <c r="D38" s="307">
        <v>1.6612237319350201E-2</v>
      </c>
      <c r="E38" s="307">
        <v>0.91008573770523105</v>
      </c>
    </row>
    <row r="39" spans="1:5" x14ac:dyDescent="0.2">
      <c r="A39" s="2" t="s">
        <v>58</v>
      </c>
      <c r="B39" s="310">
        <v>103</v>
      </c>
      <c r="C39" s="307">
        <v>3.8756724447011899E-2</v>
      </c>
      <c r="D39" s="307">
        <v>2.6961818337440501E-2</v>
      </c>
      <c r="E39" s="307">
        <v>0.93428146839141801</v>
      </c>
    </row>
    <row r="40" spans="1:5" x14ac:dyDescent="0.2">
      <c r="A40" s="2" t="s">
        <v>59</v>
      </c>
      <c r="B40" s="310">
        <v>101</v>
      </c>
      <c r="C40" s="307">
        <v>0.16258619725704199</v>
      </c>
      <c r="D40" s="307">
        <v>3.1597211956977803E-2</v>
      </c>
      <c r="E40" s="307">
        <v>0.82178264856338501</v>
      </c>
    </row>
    <row r="41" spans="1:5" x14ac:dyDescent="0.2">
      <c r="A41" s="2" t="s">
        <v>60</v>
      </c>
      <c r="B41" s="310">
        <v>98</v>
      </c>
      <c r="C41" s="307">
        <v>5.9582512825727497E-2</v>
      </c>
      <c r="D41" s="307">
        <v>4.6370431780815097E-2</v>
      </c>
      <c r="E41" s="307">
        <v>0.90069478750228904</v>
      </c>
    </row>
    <row r="42" spans="1:5" x14ac:dyDescent="0.2">
      <c r="A42" s="2" t="s">
        <v>61</v>
      </c>
      <c r="B42" s="310">
        <v>100</v>
      </c>
      <c r="C42" s="307">
        <v>6.6476054489612593E-2</v>
      </c>
      <c r="D42" s="307">
        <v>3.1918283551931402E-2</v>
      </c>
      <c r="E42" s="307">
        <v>0.901605665683746</v>
      </c>
    </row>
    <row r="43" spans="1:5" x14ac:dyDescent="0.2">
      <c r="A43" s="2" t="s">
        <v>62</v>
      </c>
      <c r="B43" s="310">
        <v>92</v>
      </c>
      <c r="C43" s="307">
        <v>5.4058231413364403E-2</v>
      </c>
      <c r="D43" s="307">
        <v>3.9347000420093502E-2</v>
      </c>
      <c r="E43" s="307">
        <v>0.91054481267929099</v>
      </c>
    </row>
    <row r="44" spans="1:5" x14ac:dyDescent="0.2">
      <c r="A44" s="2" t="s">
        <v>63</v>
      </c>
      <c r="B44" s="310">
        <v>97</v>
      </c>
      <c r="C44" s="307">
        <v>2.03349813818932E-2</v>
      </c>
      <c r="D44" s="307">
        <v>1.4768442139029499E-2</v>
      </c>
      <c r="E44" s="307">
        <v>0.964896559715271</v>
      </c>
    </row>
    <row r="45" spans="1:5" x14ac:dyDescent="0.2">
      <c r="A45" s="2" t="s">
        <v>64</v>
      </c>
      <c r="B45" s="310">
        <v>101</v>
      </c>
      <c r="C45" s="307">
        <v>2.4529263377189602E-2</v>
      </c>
      <c r="D45" s="307">
        <v>4.6882897615432698E-2</v>
      </c>
      <c r="E45" s="307">
        <v>0.92858785390853904</v>
      </c>
    </row>
    <row r="46" spans="1:5" x14ac:dyDescent="0.2">
      <c r="A46" s="2" t="s">
        <v>65</v>
      </c>
      <c r="B46" s="310">
        <v>104</v>
      </c>
      <c r="C46" s="307">
        <v>7.7251590788364397E-2</v>
      </c>
      <c r="D46" s="307">
        <v>3.1406160444021197E-2</v>
      </c>
      <c r="E46" s="307">
        <v>0.89634078741073597</v>
      </c>
    </row>
    <row r="47" spans="1:5" x14ac:dyDescent="0.2">
      <c r="A47" s="2" t="s">
        <v>66</v>
      </c>
      <c r="B47" s="310">
        <v>102</v>
      </c>
      <c r="C47" s="307">
        <v>4.7895267605781597E-2</v>
      </c>
      <c r="D47" s="307">
        <v>6.7753367125988007E-2</v>
      </c>
      <c r="E47" s="307">
        <v>0.88435137271881104</v>
      </c>
    </row>
    <row r="48" spans="1:5" x14ac:dyDescent="0.2">
      <c r="A48" s="2" t="s">
        <v>67</v>
      </c>
      <c r="B48" s="310">
        <v>90</v>
      </c>
      <c r="C48" s="307">
        <v>0.18077935278415699</v>
      </c>
      <c r="D48" s="307">
        <v>8.7383292615413694E-2</v>
      </c>
      <c r="E48" s="307">
        <v>0.75171983242034901</v>
      </c>
    </row>
    <row r="49" spans="1:5" x14ac:dyDescent="0.2">
      <c r="A49" s="2" t="s">
        <v>68</v>
      </c>
      <c r="B49" s="310">
        <v>88</v>
      </c>
      <c r="C49" s="307">
        <v>0.112410053610802</v>
      </c>
      <c r="D49" s="307">
        <v>6.22472986578941E-2</v>
      </c>
      <c r="E49" s="307">
        <v>0.83188837766647294</v>
      </c>
    </row>
    <row r="50" spans="1:5" x14ac:dyDescent="0.2">
      <c r="A50" s="2" t="s">
        <v>69</v>
      </c>
      <c r="B50" s="310">
        <v>68</v>
      </c>
      <c r="C50" s="307">
        <v>9.0826019644737202E-2</v>
      </c>
      <c r="D50" s="307">
        <v>6.5853923559188801E-2</v>
      </c>
      <c r="E50" s="307">
        <v>0.85486179590225198</v>
      </c>
    </row>
    <row r="51" spans="1:5" x14ac:dyDescent="0.2">
      <c r="A51" s="2" t="s">
        <v>70</v>
      </c>
      <c r="B51" s="310">
        <v>103</v>
      </c>
      <c r="C51" s="307">
        <v>0.120877347886562</v>
      </c>
      <c r="D51" s="307">
        <v>4.5277111232280703E-2</v>
      </c>
      <c r="E51" s="307">
        <v>0.84516972303390503</v>
      </c>
    </row>
    <row r="52" spans="1:5" x14ac:dyDescent="0.2">
      <c r="A52" s="2" t="s">
        <v>71</v>
      </c>
      <c r="B52" s="310">
        <v>77</v>
      </c>
      <c r="C52" s="307">
        <v>0.14765042066574099</v>
      </c>
      <c r="D52" s="307">
        <v>9.5162026584148393E-2</v>
      </c>
      <c r="E52" s="307">
        <v>0.78417003154754605</v>
      </c>
    </row>
    <row r="53" spans="1:5" x14ac:dyDescent="0.2">
      <c r="A53" s="2" t="s">
        <v>72</v>
      </c>
      <c r="B53" s="310">
        <v>100</v>
      </c>
      <c r="C53" s="307">
        <v>0.13396510481834401</v>
      </c>
      <c r="D53" s="307">
        <v>4.11830209195614E-2</v>
      </c>
      <c r="E53" s="307">
        <v>0.83691865205764804</v>
      </c>
    </row>
    <row r="54" spans="1:5" x14ac:dyDescent="0.2">
      <c r="A54" s="2" t="s">
        <v>73</v>
      </c>
      <c r="B54" s="310">
        <v>94</v>
      </c>
      <c r="C54" s="307">
        <v>0.138876408338547</v>
      </c>
      <c r="D54" s="307">
        <v>3.8297064602375003E-2</v>
      </c>
      <c r="E54" s="307">
        <v>0.82826387882232699</v>
      </c>
    </row>
    <row r="55" spans="1:5" x14ac:dyDescent="0.2">
      <c r="A55" s="2" t="s">
        <v>74</v>
      </c>
      <c r="B55" s="310">
        <v>97</v>
      </c>
      <c r="C55" s="307">
        <v>9.8457835614681202E-2</v>
      </c>
      <c r="D55" s="307">
        <v>8.0525070428848294E-2</v>
      </c>
      <c r="E55" s="307">
        <v>0.83321422338485696</v>
      </c>
    </row>
    <row r="56" spans="1:5" x14ac:dyDescent="0.2">
      <c r="A56" s="2" t="s">
        <v>75</v>
      </c>
      <c r="B56" s="310">
        <v>104</v>
      </c>
      <c r="C56" s="307">
        <v>2.83316634595394E-2</v>
      </c>
      <c r="D56" s="307">
        <v>4.7584909945726402E-2</v>
      </c>
      <c r="E56" s="307">
        <v>0.924083411693573</v>
      </c>
    </row>
    <row r="57" spans="1:5" x14ac:dyDescent="0.2">
      <c r="A57" s="2" t="s">
        <v>76</v>
      </c>
      <c r="B57" s="310">
        <v>96</v>
      </c>
      <c r="C57" s="307">
        <v>4.4566255062818499E-2</v>
      </c>
      <c r="D57" s="307">
        <v>3.6501668393611901E-2</v>
      </c>
      <c r="E57" s="307">
        <v>0.91893208026885997</v>
      </c>
    </row>
    <row r="58" spans="1:5" x14ac:dyDescent="0.2">
      <c r="A58" s="2" t="s">
        <v>77</v>
      </c>
      <c r="B58" s="310">
        <v>101</v>
      </c>
      <c r="C58" s="307">
        <v>9.5697246491908999E-2</v>
      </c>
      <c r="D58" s="307">
        <v>8.1788577139377594E-2</v>
      </c>
      <c r="E58" s="307">
        <v>0.83090448379516602</v>
      </c>
    </row>
    <row r="59" spans="1:5" x14ac:dyDescent="0.2">
      <c r="A59" s="2" t="s">
        <v>78</v>
      </c>
      <c r="B59" s="310">
        <v>89</v>
      </c>
      <c r="C59" s="307">
        <v>4.3983507901430102E-2</v>
      </c>
      <c r="D59" s="307">
        <v>3.2399989664554603E-2</v>
      </c>
      <c r="E59" s="307">
        <v>0.92361652851104703</v>
      </c>
    </row>
    <row r="60" spans="1:5" x14ac:dyDescent="0.2">
      <c r="A60" s="2" t="s">
        <v>79</v>
      </c>
      <c r="B60" s="310">
        <v>90</v>
      </c>
      <c r="C60" s="307">
        <v>6.9649934768676799E-2</v>
      </c>
      <c r="D60" s="307">
        <v>3.8022298365831403E-2</v>
      </c>
      <c r="E60" s="307">
        <v>0.89232778549194303</v>
      </c>
    </row>
    <row r="61" spans="1:5" x14ac:dyDescent="0.2">
      <c r="A61" s="2" t="s">
        <v>80</v>
      </c>
      <c r="B61" s="310">
        <v>89</v>
      </c>
      <c r="C61" s="307">
        <v>0.10676397383213</v>
      </c>
      <c r="D61" s="307">
        <v>8.1526480615138994E-2</v>
      </c>
      <c r="E61" s="307">
        <v>0.819338738918304</v>
      </c>
    </row>
    <row r="62" spans="1:5" x14ac:dyDescent="0.2">
      <c r="A62" s="2" t="s">
        <v>81</v>
      </c>
      <c r="B62" s="310">
        <v>121</v>
      </c>
      <c r="C62" s="307">
        <v>3.91367711126804E-2</v>
      </c>
      <c r="D62" s="307">
        <v>7.9199373722076399E-3</v>
      </c>
      <c r="E62" s="307">
        <v>0.95294326543807995</v>
      </c>
    </row>
    <row r="63" spans="1:5" x14ac:dyDescent="0.2">
      <c r="A63" s="2" t="s">
        <v>82</v>
      </c>
      <c r="B63" s="310">
        <v>89</v>
      </c>
      <c r="C63" s="307">
        <v>6.7336030304431901E-2</v>
      </c>
      <c r="D63" s="307">
        <v>3.0586626380681999E-2</v>
      </c>
      <c r="E63" s="307">
        <v>0.902077317237854</v>
      </c>
    </row>
    <row r="64" spans="1:5" x14ac:dyDescent="0.2">
      <c r="A64" s="2" t="s">
        <v>83</v>
      </c>
      <c r="B64" s="310">
        <v>97</v>
      </c>
      <c r="C64" s="307">
        <v>0.130962014198303</v>
      </c>
      <c r="D64" s="307">
        <v>4.7003604471683502E-2</v>
      </c>
      <c r="E64" s="307">
        <v>0.82203435897827104</v>
      </c>
    </row>
    <row r="65" spans="1:5" x14ac:dyDescent="0.2">
      <c r="A65" s="2" t="s">
        <v>84</v>
      </c>
      <c r="B65" s="310">
        <v>83</v>
      </c>
      <c r="C65" s="307">
        <v>6.0215607285499601E-2</v>
      </c>
      <c r="D65" s="307">
        <v>9.6352510154247298E-2</v>
      </c>
      <c r="E65" s="307">
        <v>0.84343189001083396</v>
      </c>
    </row>
    <row r="66" spans="1:5" x14ac:dyDescent="0.2">
      <c r="A66" s="2" t="s">
        <v>85</v>
      </c>
      <c r="B66" s="310">
        <v>95</v>
      </c>
      <c r="C66" s="307">
        <v>7.8247502446174594E-2</v>
      </c>
      <c r="D66" s="307">
        <v>1.6473099589347801E-2</v>
      </c>
      <c r="E66" s="307">
        <v>0.91322404146194502</v>
      </c>
    </row>
    <row r="67" spans="1:5" x14ac:dyDescent="0.2">
      <c r="A67" s="2" t="s">
        <v>86</v>
      </c>
      <c r="B67" s="310">
        <v>104</v>
      </c>
      <c r="C67" s="307">
        <v>6.1359167098999003E-2</v>
      </c>
      <c r="D67" s="307">
        <v>1.58363841474056E-2</v>
      </c>
      <c r="E67" s="307">
        <v>0.922804474830627</v>
      </c>
    </row>
    <row r="68" spans="1:5" x14ac:dyDescent="0.2">
      <c r="A68" s="2" t="s">
        <v>87</v>
      </c>
      <c r="B68" s="310">
        <v>91</v>
      </c>
      <c r="C68" s="307">
        <v>6.8938829004764599E-2</v>
      </c>
      <c r="D68" s="307">
        <v>5.0061084330081898E-2</v>
      </c>
      <c r="E68" s="307">
        <v>0.88100010156631503</v>
      </c>
    </row>
    <row r="69" spans="1:5" x14ac:dyDescent="0.2">
      <c r="A69" s="2" t="s">
        <v>88</v>
      </c>
      <c r="B69" s="310">
        <v>109</v>
      </c>
      <c r="C69" s="307">
        <v>5.7138651609420797E-2</v>
      </c>
      <c r="D69" s="307">
        <v>2.34632156789303E-2</v>
      </c>
      <c r="E69" s="307">
        <v>0.923234462738037</v>
      </c>
    </row>
    <row r="70" spans="1:5" x14ac:dyDescent="0.2">
      <c r="A70" s="2" t="s">
        <v>89</v>
      </c>
      <c r="B70" s="310">
        <v>101</v>
      </c>
      <c r="C70" s="307">
        <v>0.14646734297275499</v>
      </c>
      <c r="D70" s="307">
        <v>7.1119412779808003E-2</v>
      </c>
      <c r="E70" s="307">
        <v>0.79028570652008101</v>
      </c>
    </row>
    <row r="71" spans="1:5" x14ac:dyDescent="0.2">
      <c r="A71" s="3" t="s">
        <v>90</v>
      </c>
      <c r="B71" s="311">
        <v>78</v>
      </c>
      <c r="C71" s="308">
        <v>3.8658920675516101E-2</v>
      </c>
      <c r="D71" s="308">
        <v>6.2780186533927904E-2</v>
      </c>
      <c r="E71" s="308">
        <v>0.89856088161468495</v>
      </c>
    </row>
    <row r="73" spans="1:5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248</v>
      </c>
    </row>
    <row r="4" spans="1:5" x14ac:dyDescent="0.2">
      <c r="A4" t="s">
        <v>23</v>
      </c>
    </row>
    <row r="5" spans="1:5" ht="38.25" x14ac:dyDescent="0.2">
      <c r="A5" s="4" t="s">
        <v>24</v>
      </c>
      <c r="B5" s="4" t="s">
        <v>4</v>
      </c>
      <c r="C5" s="4" t="s">
        <v>245</v>
      </c>
      <c r="D5" s="4" t="s">
        <v>246</v>
      </c>
      <c r="E5" s="4" t="s">
        <v>247</v>
      </c>
    </row>
    <row r="6" spans="1:5" x14ac:dyDescent="0.2">
      <c r="A6" s="5" t="s">
        <v>26</v>
      </c>
      <c r="B6" s="315" t="s">
        <v>1</v>
      </c>
      <c r="C6" s="312" t="s">
        <v>1</v>
      </c>
      <c r="D6" s="312" t="s">
        <v>1</v>
      </c>
      <c r="E6" s="312" t="s">
        <v>1</v>
      </c>
    </row>
    <row r="7" spans="1:5" x14ac:dyDescent="0.2">
      <c r="A7" s="2" t="s">
        <v>26</v>
      </c>
      <c r="B7" s="316">
        <v>9302</v>
      </c>
      <c r="C7" s="313">
        <v>0.208589643239975</v>
      </c>
      <c r="D7" s="313">
        <v>6.3364401459693895E-2</v>
      </c>
      <c r="E7" s="313">
        <v>0.74735754728317305</v>
      </c>
    </row>
    <row r="8" spans="1:5" x14ac:dyDescent="0.2">
      <c r="A8" s="5" t="s">
        <v>27</v>
      </c>
      <c r="B8" s="315" t="s">
        <v>1</v>
      </c>
      <c r="C8" s="312" t="s">
        <v>1</v>
      </c>
      <c r="D8" s="312" t="s">
        <v>1</v>
      </c>
      <c r="E8" s="312" t="s">
        <v>1</v>
      </c>
    </row>
    <row r="9" spans="1:5" x14ac:dyDescent="0.2">
      <c r="A9" s="2" t="s">
        <v>28</v>
      </c>
      <c r="B9" s="316">
        <v>103</v>
      </c>
      <c r="C9" s="313">
        <v>0.22402411699295</v>
      </c>
      <c r="D9" s="313">
        <v>4.73068989813328E-2</v>
      </c>
      <c r="E9" s="313">
        <v>0.73664700984954801</v>
      </c>
    </row>
    <row r="10" spans="1:5" x14ac:dyDescent="0.2">
      <c r="A10" s="2" t="s">
        <v>29</v>
      </c>
      <c r="B10" s="316">
        <v>103</v>
      </c>
      <c r="C10" s="313">
        <v>0.17162907123565699</v>
      </c>
      <c r="D10" s="313">
        <v>2.14763525873423E-2</v>
      </c>
      <c r="E10" s="313">
        <v>0.81272298097610496</v>
      </c>
    </row>
    <row r="11" spans="1:5" x14ac:dyDescent="0.2">
      <c r="A11" s="2" t="s">
        <v>30</v>
      </c>
      <c r="B11" s="316">
        <v>127</v>
      </c>
      <c r="C11" s="313">
        <v>0.14391028881073001</v>
      </c>
      <c r="D11" s="313">
        <v>3.7929695099592202E-2</v>
      </c>
      <c r="E11" s="313">
        <v>0.82647734880447399</v>
      </c>
    </row>
    <row r="12" spans="1:5" x14ac:dyDescent="0.2">
      <c r="A12" s="2" t="s">
        <v>31</v>
      </c>
      <c r="B12" s="316">
        <v>103</v>
      </c>
      <c r="C12" s="313">
        <v>0.181633099913597</v>
      </c>
      <c r="D12" s="313">
        <v>3.7352509796619401E-2</v>
      </c>
      <c r="E12" s="313">
        <v>0.80066025257110596</v>
      </c>
    </row>
    <row r="13" spans="1:5" x14ac:dyDescent="0.2">
      <c r="A13" s="2" t="s">
        <v>32</v>
      </c>
      <c r="B13" s="316">
        <v>108</v>
      </c>
      <c r="C13" s="313">
        <v>8.1033706665039104E-2</v>
      </c>
      <c r="D13" s="313">
        <v>7.2243679314851804E-3</v>
      </c>
      <c r="E13" s="313">
        <v>0.91174191236496005</v>
      </c>
    </row>
    <row r="14" spans="1:5" x14ac:dyDescent="0.2">
      <c r="A14" s="2" t="s">
        <v>33</v>
      </c>
      <c r="B14" s="316">
        <v>93</v>
      </c>
      <c r="C14" s="313">
        <v>0.169905304908752</v>
      </c>
      <c r="D14" s="313">
        <v>2.93662901967764E-2</v>
      </c>
      <c r="E14" s="313">
        <v>0.81614631414413497</v>
      </c>
    </row>
    <row r="15" spans="1:5" x14ac:dyDescent="0.2">
      <c r="A15" s="2" t="s">
        <v>34</v>
      </c>
      <c r="B15" s="316">
        <v>93</v>
      </c>
      <c r="C15" s="313">
        <v>0.26848408579826399</v>
      </c>
      <c r="D15" s="313">
        <v>3.6112077534198803E-2</v>
      </c>
      <c r="E15" s="313">
        <v>0.70412439107894897</v>
      </c>
    </row>
    <row r="16" spans="1:5" x14ac:dyDescent="0.2">
      <c r="A16" s="2" t="s">
        <v>35</v>
      </c>
      <c r="B16" s="316">
        <v>104</v>
      </c>
      <c r="C16" s="313">
        <v>0.303050637245178</v>
      </c>
      <c r="D16" s="313">
        <v>4.5607738196849802E-2</v>
      </c>
      <c r="E16" s="313">
        <v>0.66233569383621205</v>
      </c>
    </row>
    <row r="17" spans="1:5" x14ac:dyDescent="0.2">
      <c r="A17" s="2" t="s">
        <v>36</v>
      </c>
      <c r="B17" s="316">
        <v>77</v>
      </c>
      <c r="C17" s="313">
        <v>0.26616001129150402</v>
      </c>
      <c r="D17" s="313">
        <v>8.5312277078628498E-2</v>
      </c>
      <c r="E17" s="313">
        <v>0.669916331768036</v>
      </c>
    </row>
    <row r="18" spans="1:5" x14ac:dyDescent="0.2">
      <c r="A18" s="2" t="s">
        <v>37</v>
      </c>
      <c r="B18" s="316">
        <v>74</v>
      </c>
      <c r="C18" s="313">
        <v>0.213709816336632</v>
      </c>
      <c r="D18" s="313">
        <v>8.9611582458019298E-2</v>
      </c>
      <c r="E18" s="313">
        <v>0.70851528644561801</v>
      </c>
    </row>
    <row r="19" spans="1:5" x14ac:dyDescent="0.2">
      <c r="A19" s="2" t="s">
        <v>38</v>
      </c>
      <c r="B19" s="316">
        <v>93</v>
      </c>
      <c r="C19" s="313">
        <v>0.14372563362121599</v>
      </c>
      <c r="D19" s="313">
        <v>0.111624389886856</v>
      </c>
      <c r="E19" s="313">
        <v>0.77315676212310802</v>
      </c>
    </row>
    <row r="20" spans="1:5" x14ac:dyDescent="0.2">
      <c r="A20" s="2" t="s">
        <v>39</v>
      </c>
      <c r="B20" s="316">
        <v>97</v>
      </c>
      <c r="C20" s="313">
        <v>0.27754408121108998</v>
      </c>
      <c r="D20" s="313">
        <v>7.7237807214260101E-2</v>
      </c>
      <c r="E20" s="313">
        <v>0.67371529340743996</v>
      </c>
    </row>
    <row r="21" spans="1:5" x14ac:dyDescent="0.2">
      <c r="A21" s="2" t="s">
        <v>40</v>
      </c>
      <c r="B21" s="316">
        <v>78</v>
      </c>
      <c r="C21" s="313">
        <v>0.18804325163364399</v>
      </c>
      <c r="D21" s="313">
        <v>8.7184548377990695E-2</v>
      </c>
      <c r="E21" s="313">
        <v>0.74922370910644498</v>
      </c>
    </row>
    <row r="22" spans="1:5" x14ac:dyDescent="0.2">
      <c r="A22" s="2" t="s">
        <v>41</v>
      </c>
      <c r="B22" s="316">
        <v>102</v>
      </c>
      <c r="C22" s="313">
        <v>0.14328727126121499</v>
      </c>
      <c r="D22" s="313">
        <v>6.0711648315191297E-2</v>
      </c>
      <c r="E22" s="313">
        <v>0.82165348529815696</v>
      </c>
    </row>
    <row r="23" spans="1:5" x14ac:dyDescent="0.2">
      <c r="A23" s="2" t="s">
        <v>42</v>
      </c>
      <c r="B23" s="316">
        <v>104</v>
      </c>
      <c r="C23" s="313">
        <v>0.23337100446224199</v>
      </c>
      <c r="D23" s="313">
        <v>4.34562377631664E-2</v>
      </c>
      <c r="E23" s="313">
        <v>0.73624461889267001</v>
      </c>
    </row>
    <row r="24" spans="1:5" x14ac:dyDescent="0.2">
      <c r="A24" s="2" t="s">
        <v>43</v>
      </c>
      <c r="B24" s="316">
        <v>99</v>
      </c>
      <c r="C24" s="313">
        <v>0.15185883641243</v>
      </c>
      <c r="D24" s="313">
        <v>2.0580552518367799E-2</v>
      </c>
      <c r="E24" s="313">
        <v>0.836528539657593</v>
      </c>
    </row>
    <row r="25" spans="1:5" x14ac:dyDescent="0.2">
      <c r="A25" s="2" t="s">
        <v>44</v>
      </c>
      <c r="B25" s="316">
        <v>99</v>
      </c>
      <c r="C25" s="313">
        <v>0.25598585605621299</v>
      </c>
      <c r="D25" s="313">
        <v>6.3289128243923201E-2</v>
      </c>
      <c r="E25" s="313">
        <v>0.69450336694717396</v>
      </c>
    </row>
    <row r="26" spans="1:5" x14ac:dyDescent="0.2">
      <c r="A26" s="2" t="s">
        <v>45</v>
      </c>
      <c r="B26" s="316">
        <v>92</v>
      </c>
      <c r="C26" s="313">
        <v>0.22625677287578599</v>
      </c>
      <c r="D26" s="313">
        <v>7.1373626589775099E-2</v>
      </c>
      <c r="E26" s="313">
        <v>0.74085706472396895</v>
      </c>
    </row>
    <row r="27" spans="1:5" x14ac:dyDescent="0.2">
      <c r="A27" s="2" t="s">
        <v>46</v>
      </c>
      <c r="B27" s="316">
        <v>91</v>
      </c>
      <c r="C27" s="313">
        <v>0.26111736893653897</v>
      </c>
      <c r="D27" s="313">
        <v>6.5852560102939606E-2</v>
      </c>
      <c r="E27" s="313">
        <v>0.68095237016677901</v>
      </c>
    </row>
    <row r="28" spans="1:5" x14ac:dyDescent="0.2">
      <c r="A28" s="2" t="s">
        <v>47</v>
      </c>
      <c r="B28" s="316">
        <v>98</v>
      </c>
      <c r="C28" s="313">
        <v>0.15525360405445099</v>
      </c>
      <c r="D28" s="313">
        <v>9.8206460475921603E-2</v>
      </c>
      <c r="E28" s="313">
        <v>0.76763212680816695</v>
      </c>
    </row>
    <row r="29" spans="1:5" x14ac:dyDescent="0.2">
      <c r="A29" s="2" t="s">
        <v>48</v>
      </c>
      <c r="B29" s="316">
        <v>97</v>
      </c>
      <c r="C29" s="313">
        <v>0.129243388772011</v>
      </c>
      <c r="D29" s="313">
        <v>0.100529678165913</v>
      </c>
      <c r="E29" s="313">
        <v>0.77612972259521495</v>
      </c>
    </row>
    <row r="30" spans="1:5" x14ac:dyDescent="0.2">
      <c r="A30" s="2" t="s">
        <v>49</v>
      </c>
      <c r="B30" s="316">
        <v>88</v>
      </c>
      <c r="C30" s="313">
        <v>0.22800356149673501</v>
      </c>
      <c r="D30" s="313">
        <v>3.8107439875602701E-2</v>
      </c>
      <c r="E30" s="313">
        <v>0.74257057905197099</v>
      </c>
    </row>
    <row r="31" spans="1:5" x14ac:dyDescent="0.2">
      <c r="A31" s="2" t="s">
        <v>50</v>
      </c>
      <c r="B31" s="316">
        <v>81</v>
      </c>
      <c r="C31" s="313">
        <v>0.168950974941254</v>
      </c>
      <c r="D31" s="313">
        <v>0.104963146150112</v>
      </c>
      <c r="E31" s="313">
        <v>0.75608307123184204</v>
      </c>
    </row>
    <row r="32" spans="1:5" x14ac:dyDescent="0.2">
      <c r="A32" s="2" t="s">
        <v>51</v>
      </c>
      <c r="B32" s="316">
        <v>106</v>
      </c>
      <c r="C32" s="313">
        <v>0.15416741371154799</v>
      </c>
      <c r="D32" s="313">
        <v>4.3082445859909099E-2</v>
      </c>
      <c r="E32" s="313">
        <v>0.81115955114364602</v>
      </c>
    </row>
    <row r="33" spans="1:5" x14ac:dyDescent="0.2">
      <c r="A33" s="2" t="s">
        <v>52</v>
      </c>
      <c r="B33" s="316">
        <v>92</v>
      </c>
      <c r="C33" s="313">
        <v>0.26222392916679399</v>
      </c>
      <c r="D33" s="313">
        <v>5.0168085843324703E-2</v>
      </c>
      <c r="E33" s="313">
        <v>0.71254575252533003</v>
      </c>
    </row>
    <row r="34" spans="1:5" x14ac:dyDescent="0.2">
      <c r="A34" s="2" t="s">
        <v>53</v>
      </c>
      <c r="B34" s="316">
        <v>94</v>
      </c>
      <c r="C34" s="313">
        <v>0.23388932645320901</v>
      </c>
      <c r="D34" s="313">
        <v>7.4808262288570404E-2</v>
      </c>
      <c r="E34" s="313">
        <v>0.72778743505477905</v>
      </c>
    </row>
    <row r="35" spans="1:5" x14ac:dyDescent="0.2">
      <c r="A35" s="2" t="s">
        <v>54</v>
      </c>
      <c r="B35" s="316">
        <v>106</v>
      </c>
      <c r="C35" s="313">
        <v>0.26075154542923001</v>
      </c>
      <c r="D35" s="313">
        <v>7.3685579001903506E-2</v>
      </c>
      <c r="E35" s="313">
        <v>0.69157713651657104</v>
      </c>
    </row>
    <row r="36" spans="1:5" x14ac:dyDescent="0.2">
      <c r="A36" s="2" t="s">
        <v>55</v>
      </c>
      <c r="B36" s="316">
        <v>85</v>
      </c>
      <c r="C36" s="313">
        <v>0.16917574405670199</v>
      </c>
      <c r="D36" s="313">
        <v>0.13930405676364899</v>
      </c>
      <c r="E36" s="313">
        <v>0.70675003528595004</v>
      </c>
    </row>
    <row r="37" spans="1:5" x14ac:dyDescent="0.2">
      <c r="A37" s="2" t="s">
        <v>56</v>
      </c>
      <c r="B37" s="316">
        <v>87</v>
      </c>
      <c r="C37" s="313">
        <v>0.24268458783626601</v>
      </c>
      <c r="D37" s="313">
        <v>4.5915018767118503E-2</v>
      </c>
      <c r="E37" s="313">
        <v>0.71739506721496604</v>
      </c>
    </row>
    <row r="38" spans="1:5" x14ac:dyDescent="0.2">
      <c r="A38" s="2" t="s">
        <v>57</v>
      </c>
      <c r="B38" s="316">
        <v>103</v>
      </c>
      <c r="C38" s="313">
        <v>0.20947764813899999</v>
      </c>
      <c r="D38" s="313">
        <v>6.5563410520553603E-2</v>
      </c>
      <c r="E38" s="313">
        <v>0.73409736156463601</v>
      </c>
    </row>
    <row r="39" spans="1:5" x14ac:dyDescent="0.2">
      <c r="A39" s="2" t="s">
        <v>58</v>
      </c>
      <c r="B39" s="316">
        <v>101</v>
      </c>
      <c r="C39" s="313">
        <v>0.13118007779121399</v>
      </c>
      <c r="D39" s="313">
        <v>6.5264396369457203E-2</v>
      </c>
      <c r="E39" s="313">
        <v>0.81984424591064498</v>
      </c>
    </row>
    <row r="40" spans="1:5" x14ac:dyDescent="0.2">
      <c r="A40" s="2" t="s">
        <v>59</v>
      </c>
      <c r="B40" s="316">
        <v>101</v>
      </c>
      <c r="C40" s="313">
        <v>0.23800291121006001</v>
      </c>
      <c r="D40" s="313">
        <v>6.8526282906532301E-2</v>
      </c>
      <c r="E40" s="313">
        <v>0.72301083803176902</v>
      </c>
    </row>
    <row r="41" spans="1:5" x14ac:dyDescent="0.2">
      <c r="A41" s="2" t="s">
        <v>60</v>
      </c>
      <c r="B41" s="316">
        <v>98</v>
      </c>
      <c r="C41" s="313">
        <v>0.264054715633392</v>
      </c>
      <c r="D41" s="313">
        <v>5.3052254021167797E-2</v>
      </c>
      <c r="E41" s="313">
        <v>0.69314706325530995</v>
      </c>
    </row>
    <row r="42" spans="1:5" x14ac:dyDescent="0.2">
      <c r="A42" s="2" t="s">
        <v>61</v>
      </c>
      <c r="B42" s="316">
        <v>101</v>
      </c>
      <c r="C42" s="313">
        <v>0.17903815209865601</v>
      </c>
      <c r="D42" s="313">
        <v>0.1026546433568</v>
      </c>
      <c r="E42" s="313">
        <v>0.74444168806076005</v>
      </c>
    </row>
    <row r="43" spans="1:5" x14ac:dyDescent="0.2">
      <c r="A43" s="2" t="s">
        <v>62</v>
      </c>
      <c r="B43" s="316">
        <v>91</v>
      </c>
      <c r="C43" s="313">
        <v>0.21670973300933799</v>
      </c>
      <c r="D43" s="313">
        <v>6.9068945944309207E-2</v>
      </c>
      <c r="E43" s="313">
        <v>0.75297671556472801</v>
      </c>
    </row>
    <row r="44" spans="1:5" x14ac:dyDescent="0.2">
      <c r="A44" s="2" t="s">
        <v>63</v>
      </c>
      <c r="B44" s="316">
        <v>96</v>
      </c>
      <c r="C44" s="313">
        <v>0.240982130169868</v>
      </c>
      <c r="D44" s="313">
        <v>5.0750762224197402E-2</v>
      </c>
      <c r="E44" s="313">
        <v>0.71975952386856101</v>
      </c>
    </row>
    <row r="45" spans="1:5" x14ac:dyDescent="0.2">
      <c r="A45" s="2" t="s">
        <v>64</v>
      </c>
      <c r="B45" s="316">
        <v>98</v>
      </c>
      <c r="C45" s="313">
        <v>0.17972031235694899</v>
      </c>
      <c r="D45" s="313">
        <v>5.6248176842927898E-2</v>
      </c>
      <c r="E45" s="313">
        <v>0.76922923326492298</v>
      </c>
    </row>
    <row r="46" spans="1:5" x14ac:dyDescent="0.2">
      <c r="A46" s="2" t="s">
        <v>65</v>
      </c>
      <c r="B46" s="316">
        <v>98</v>
      </c>
      <c r="C46" s="313">
        <v>0.261507928371429</v>
      </c>
      <c r="D46" s="313">
        <v>7.4304565787315396E-2</v>
      </c>
      <c r="E46" s="313">
        <v>0.69854122400283802</v>
      </c>
    </row>
    <row r="47" spans="1:5" x14ac:dyDescent="0.2">
      <c r="A47" s="2" t="s">
        <v>66</v>
      </c>
      <c r="B47" s="316">
        <v>101</v>
      </c>
      <c r="C47" s="313">
        <v>0.215027496218681</v>
      </c>
      <c r="D47" s="313">
        <v>0.101630806922913</v>
      </c>
      <c r="E47" s="313">
        <v>0.73764079809188798</v>
      </c>
    </row>
    <row r="48" spans="1:5" x14ac:dyDescent="0.2">
      <c r="A48" s="2" t="s">
        <v>67</v>
      </c>
      <c r="B48" s="316">
        <v>87</v>
      </c>
      <c r="C48" s="313">
        <v>0.25724607706069902</v>
      </c>
      <c r="D48" s="313">
        <v>9.06969308853149E-2</v>
      </c>
      <c r="E48" s="313">
        <v>0.65205699205398604</v>
      </c>
    </row>
    <row r="49" spans="1:5" x14ac:dyDescent="0.2">
      <c r="A49" s="2" t="s">
        <v>68</v>
      </c>
      <c r="B49" s="316">
        <v>87</v>
      </c>
      <c r="C49" s="313">
        <v>0.26438710093498202</v>
      </c>
      <c r="D49" s="313">
        <v>5.95787391066551E-2</v>
      </c>
      <c r="E49" s="313">
        <v>0.69868117570877097</v>
      </c>
    </row>
    <row r="50" spans="1:5" x14ac:dyDescent="0.2">
      <c r="A50" s="2" t="s">
        <v>69</v>
      </c>
      <c r="B50" s="316">
        <v>60</v>
      </c>
      <c r="C50" s="313">
        <v>0.270822614431381</v>
      </c>
      <c r="D50" s="313">
        <v>5.8715928345918697E-2</v>
      </c>
      <c r="E50" s="313">
        <v>0.68219399452209495</v>
      </c>
    </row>
    <row r="51" spans="1:5" x14ac:dyDescent="0.2">
      <c r="A51" s="2" t="s">
        <v>70</v>
      </c>
      <c r="B51" s="316">
        <v>102</v>
      </c>
      <c r="C51" s="313">
        <v>0.27925679087638899</v>
      </c>
      <c r="D51" s="313">
        <v>5.1881965249776799E-2</v>
      </c>
      <c r="E51" s="313">
        <v>0.68112349510192904</v>
      </c>
    </row>
    <row r="52" spans="1:5" x14ac:dyDescent="0.2">
      <c r="A52" s="2" t="s">
        <v>71</v>
      </c>
      <c r="B52" s="316">
        <v>77</v>
      </c>
      <c r="C52" s="313">
        <v>0.24899105727672599</v>
      </c>
      <c r="D52" s="313">
        <v>9.7501434385776506E-2</v>
      </c>
      <c r="E52" s="313">
        <v>0.70085936784744296</v>
      </c>
    </row>
    <row r="53" spans="1:5" x14ac:dyDescent="0.2">
      <c r="A53" s="2" t="s">
        <v>72</v>
      </c>
      <c r="B53" s="316">
        <v>99</v>
      </c>
      <c r="C53" s="313">
        <v>0.200307786464691</v>
      </c>
      <c r="D53" s="313">
        <v>4.2746033519506503E-2</v>
      </c>
      <c r="E53" s="313">
        <v>0.76674723625183105</v>
      </c>
    </row>
    <row r="54" spans="1:5" x14ac:dyDescent="0.2">
      <c r="A54" s="2" t="s">
        <v>73</v>
      </c>
      <c r="B54" s="316">
        <v>97</v>
      </c>
      <c r="C54" s="313">
        <v>0.28812259435653698</v>
      </c>
      <c r="D54" s="313">
        <v>5.9811118990182897E-2</v>
      </c>
      <c r="E54" s="313">
        <v>0.68129479885101296</v>
      </c>
    </row>
    <row r="55" spans="1:5" x14ac:dyDescent="0.2">
      <c r="A55" s="2" t="s">
        <v>74</v>
      </c>
      <c r="B55" s="316">
        <v>91</v>
      </c>
      <c r="C55" s="313">
        <v>0.27554902434349099</v>
      </c>
      <c r="D55" s="313">
        <v>9.4588138163089794E-2</v>
      </c>
      <c r="E55" s="313">
        <v>0.65111213922500599</v>
      </c>
    </row>
    <row r="56" spans="1:5" x14ac:dyDescent="0.2">
      <c r="A56" s="2" t="s">
        <v>75</v>
      </c>
      <c r="B56" s="316">
        <v>104</v>
      </c>
      <c r="C56" s="313">
        <v>0.17549860477447499</v>
      </c>
      <c r="D56" s="313">
        <v>5.8926429599523503E-2</v>
      </c>
      <c r="E56" s="313">
        <v>0.78199774026870705</v>
      </c>
    </row>
    <row r="57" spans="1:5" x14ac:dyDescent="0.2">
      <c r="A57" s="2" t="s">
        <v>76</v>
      </c>
      <c r="B57" s="316">
        <v>97</v>
      </c>
      <c r="C57" s="313">
        <v>0.28989741206169101</v>
      </c>
      <c r="D57" s="313">
        <v>4.7495901584625203E-2</v>
      </c>
      <c r="E57" s="313">
        <v>0.68213969469070401</v>
      </c>
    </row>
    <row r="58" spans="1:5" x14ac:dyDescent="0.2">
      <c r="A58" s="2" t="s">
        <v>77</v>
      </c>
      <c r="B58" s="316">
        <v>101</v>
      </c>
      <c r="C58" s="313">
        <v>0.31179574131965598</v>
      </c>
      <c r="D58" s="313">
        <v>0.10537044703960401</v>
      </c>
      <c r="E58" s="313">
        <v>0.60179239511489901</v>
      </c>
    </row>
    <row r="59" spans="1:5" x14ac:dyDescent="0.2">
      <c r="A59" s="2" t="s">
        <v>78</v>
      </c>
      <c r="B59" s="316">
        <v>88</v>
      </c>
      <c r="C59" s="313">
        <v>0.236104726791382</v>
      </c>
      <c r="D59" s="313">
        <v>4.4058814644813503E-2</v>
      </c>
      <c r="E59" s="313">
        <v>0.74258375167846702</v>
      </c>
    </row>
    <row r="60" spans="1:5" x14ac:dyDescent="0.2">
      <c r="A60" s="2" t="s">
        <v>79</v>
      </c>
      <c r="B60" s="316">
        <v>87</v>
      </c>
      <c r="C60" s="313">
        <v>0.126064747571945</v>
      </c>
      <c r="D60" s="313">
        <v>3.5144660621881499E-2</v>
      </c>
      <c r="E60" s="313">
        <v>0.84609895944595304</v>
      </c>
    </row>
    <row r="61" spans="1:5" x14ac:dyDescent="0.2">
      <c r="A61" s="2" t="s">
        <v>80</v>
      </c>
      <c r="B61" s="316">
        <v>87</v>
      </c>
      <c r="C61" s="313">
        <v>0.21819706261158001</v>
      </c>
      <c r="D61" s="313">
        <v>0.10970252007245999</v>
      </c>
      <c r="E61" s="313">
        <v>0.71723312139511097</v>
      </c>
    </row>
    <row r="62" spans="1:5" x14ac:dyDescent="0.2">
      <c r="A62" s="2" t="s">
        <v>81</v>
      </c>
      <c r="B62" s="316">
        <v>120</v>
      </c>
      <c r="C62" s="313">
        <v>0.16723728179931599</v>
      </c>
      <c r="D62" s="313">
        <v>2.6205848902463899E-2</v>
      </c>
      <c r="E62" s="313">
        <v>0.80655688047409102</v>
      </c>
    </row>
    <row r="63" spans="1:5" x14ac:dyDescent="0.2">
      <c r="A63" s="2" t="s">
        <v>82</v>
      </c>
      <c r="B63" s="316">
        <v>88</v>
      </c>
      <c r="C63" s="313">
        <v>0.23345351219177199</v>
      </c>
      <c r="D63" s="313">
        <v>9.7185149788856506E-2</v>
      </c>
      <c r="E63" s="313">
        <v>0.68740606307983398</v>
      </c>
    </row>
    <row r="64" spans="1:5" x14ac:dyDescent="0.2">
      <c r="A64" s="2" t="s">
        <v>83</v>
      </c>
      <c r="B64" s="316">
        <v>92</v>
      </c>
      <c r="C64" s="313">
        <v>0.18025031685829199</v>
      </c>
      <c r="D64" s="313">
        <v>0.100647710263729</v>
      </c>
      <c r="E64" s="313">
        <v>0.75613051652908303</v>
      </c>
    </row>
    <row r="65" spans="1:5" x14ac:dyDescent="0.2">
      <c r="A65" s="2" t="s">
        <v>84</v>
      </c>
      <c r="B65" s="316">
        <v>83</v>
      </c>
      <c r="C65" s="313">
        <v>0.21152037382125899</v>
      </c>
      <c r="D65" s="313">
        <v>0.133058086037636</v>
      </c>
      <c r="E65" s="313">
        <v>0.65955609083175704</v>
      </c>
    </row>
    <row r="66" spans="1:5" x14ac:dyDescent="0.2">
      <c r="A66" s="2" t="s">
        <v>85</v>
      </c>
      <c r="B66" s="316">
        <v>92</v>
      </c>
      <c r="C66" s="313">
        <v>0.172497227787971</v>
      </c>
      <c r="D66" s="313">
        <v>6.6104412078857394E-2</v>
      </c>
      <c r="E66" s="313">
        <v>0.79993253946304299</v>
      </c>
    </row>
    <row r="67" spans="1:5" x14ac:dyDescent="0.2">
      <c r="A67" s="2" t="s">
        <v>86</v>
      </c>
      <c r="B67" s="316">
        <v>102</v>
      </c>
      <c r="C67" s="313">
        <v>0.18939439952373499</v>
      </c>
      <c r="D67" s="313">
        <v>5.1707267761230503E-2</v>
      </c>
      <c r="E67" s="313">
        <v>0.76829606294632002</v>
      </c>
    </row>
    <row r="68" spans="1:5" x14ac:dyDescent="0.2">
      <c r="A68" s="2" t="s">
        <v>87</v>
      </c>
      <c r="B68" s="316">
        <v>89</v>
      </c>
      <c r="C68" s="313">
        <v>0.239770323038101</v>
      </c>
      <c r="D68" s="313">
        <v>5.9226628392934799E-2</v>
      </c>
      <c r="E68" s="313">
        <v>0.74373465776443504</v>
      </c>
    </row>
    <row r="69" spans="1:5" x14ac:dyDescent="0.2">
      <c r="A69" s="2" t="s">
        <v>88</v>
      </c>
      <c r="B69" s="316">
        <v>105</v>
      </c>
      <c r="C69" s="313">
        <v>0.14425294101238301</v>
      </c>
      <c r="D69" s="313">
        <v>3.6929093301296199E-2</v>
      </c>
      <c r="E69" s="313">
        <v>0.82289564609527599</v>
      </c>
    </row>
    <row r="70" spans="1:5" x14ac:dyDescent="0.2">
      <c r="A70" s="2" t="s">
        <v>89</v>
      </c>
      <c r="B70" s="316">
        <v>100</v>
      </c>
      <c r="C70" s="313">
        <v>0.16971810162067399</v>
      </c>
      <c r="D70" s="313">
        <v>9.1700613498687703E-2</v>
      </c>
      <c r="E70" s="313">
        <v>0.759294092655182</v>
      </c>
    </row>
    <row r="71" spans="1:5" x14ac:dyDescent="0.2">
      <c r="A71" s="3" t="s">
        <v>90</v>
      </c>
      <c r="B71" s="317">
        <v>79</v>
      </c>
      <c r="C71" s="314">
        <v>0.185150191187859</v>
      </c>
      <c r="D71" s="314">
        <v>6.6821597516536699E-2</v>
      </c>
      <c r="E71" s="314">
        <v>0.764964699745178</v>
      </c>
    </row>
    <row r="73" spans="1:5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249</v>
      </c>
    </row>
    <row r="4" spans="1:5" x14ac:dyDescent="0.2">
      <c r="A4" t="s">
        <v>23</v>
      </c>
    </row>
    <row r="5" spans="1:5" x14ac:dyDescent="0.2">
      <c r="A5" s="4" t="s">
        <v>24</v>
      </c>
      <c r="B5" s="4" t="s">
        <v>4</v>
      </c>
      <c r="C5" s="4" t="s">
        <v>25</v>
      </c>
      <c r="D5" s="4" t="s">
        <v>111</v>
      </c>
      <c r="E5" s="4" t="s">
        <v>250</v>
      </c>
    </row>
    <row r="6" spans="1:5" x14ac:dyDescent="0.2">
      <c r="A6" s="5" t="s">
        <v>26</v>
      </c>
      <c r="B6" s="318" t="s">
        <v>1</v>
      </c>
      <c r="C6" s="321" t="s">
        <v>1</v>
      </c>
      <c r="D6" s="321" t="s">
        <v>1</v>
      </c>
      <c r="E6" s="321" t="s">
        <v>1</v>
      </c>
    </row>
    <row r="7" spans="1:5" x14ac:dyDescent="0.2">
      <c r="A7" s="2" t="s">
        <v>26</v>
      </c>
      <c r="B7" s="319">
        <v>9541</v>
      </c>
      <c r="C7" s="322">
        <v>1997.96374511719</v>
      </c>
      <c r="D7" s="322">
        <v>2006</v>
      </c>
      <c r="E7" s="322">
        <v>24.079086303710898</v>
      </c>
    </row>
    <row r="8" spans="1:5" x14ac:dyDescent="0.2">
      <c r="A8" s="5" t="s">
        <v>27</v>
      </c>
      <c r="B8" s="318" t="s">
        <v>1</v>
      </c>
      <c r="C8" s="321" t="s">
        <v>1</v>
      </c>
      <c r="D8" s="321" t="s">
        <v>1</v>
      </c>
      <c r="E8" s="321" t="s">
        <v>1</v>
      </c>
    </row>
    <row r="9" spans="1:5" x14ac:dyDescent="0.2">
      <c r="A9" s="2" t="s">
        <v>28</v>
      </c>
      <c r="B9" s="319">
        <v>105</v>
      </c>
      <c r="C9" s="322">
        <v>2005.78625488281</v>
      </c>
      <c r="D9" s="322">
        <v>2012</v>
      </c>
      <c r="E9" s="322">
        <v>20.147056579589801</v>
      </c>
    </row>
    <row r="10" spans="1:5" x14ac:dyDescent="0.2">
      <c r="A10" s="2" t="s">
        <v>29</v>
      </c>
      <c r="B10" s="319">
        <v>107</v>
      </c>
      <c r="C10" s="322">
        <v>2008.45104980469</v>
      </c>
      <c r="D10" s="322">
        <v>2014</v>
      </c>
      <c r="E10" s="322">
        <v>17.886272430419901</v>
      </c>
    </row>
    <row r="11" spans="1:5" x14ac:dyDescent="0.2">
      <c r="A11" s="2" t="s">
        <v>30</v>
      </c>
      <c r="B11" s="319">
        <v>127</v>
      </c>
      <c r="C11" s="322">
        <v>2007.32995605469</v>
      </c>
      <c r="D11" s="322">
        <v>2014</v>
      </c>
      <c r="E11" s="322">
        <v>19.5662651062012</v>
      </c>
    </row>
    <row r="12" spans="1:5" x14ac:dyDescent="0.2">
      <c r="A12" s="2" t="s">
        <v>31</v>
      </c>
      <c r="B12" s="319">
        <v>108</v>
      </c>
      <c r="C12" s="322">
        <v>2003.30322265625</v>
      </c>
      <c r="D12" s="322">
        <v>2011</v>
      </c>
      <c r="E12" s="322">
        <v>19.561222076416001</v>
      </c>
    </row>
    <row r="13" spans="1:5" x14ac:dyDescent="0.2">
      <c r="A13" s="2" t="s">
        <v>32</v>
      </c>
      <c r="B13" s="319">
        <v>109</v>
      </c>
      <c r="C13" s="322">
        <v>2008.27502441406</v>
      </c>
      <c r="D13" s="322">
        <v>2017</v>
      </c>
      <c r="E13" s="322">
        <v>19.153152465820298</v>
      </c>
    </row>
    <row r="14" spans="1:5" x14ac:dyDescent="0.2">
      <c r="A14" s="2" t="s">
        <v>33</v>
      </c>
      <c r="B14" s="319">
        <v>97</v>
      </c>
      <c r="C14" s="322">
        <v>2002.76696777344</v>
      </c>
      <c r="D14" s="322">
        <v>2008</v>
      </c>
      <c r="E14" s="322">
        <v>19.639410018920898</v>
      </c>
    </row>
    <row r="15" spans="1:5" x14ac:dyDescent="0.2">
      <c r="A15" s="2" t="s">
        <v>34</v>
      </c>
      <c r="B15" s="319">
        <v>95</v>
      </c>
      <c r="C15" s="322">
        <v>2006.00622558594</v>
      </c>
      <c r="D15" s="322">
        <v>2015</v>
      </c>
      <c r="E15" s="322">
        <v>22.402250289916999</v>
      </c>
    </row>
    <row r="16" spans="1:5" x14ac:dyDescent="0.2">
      <c r="A16" s="2" t="s">
        <v>35</v>
      </c>
      <c r="B16" s="319">
        <v>105</v>
      </c>
      <c r="C16" s="322">
        <v>2000.45715332031</v>
      </c>
      <c r="D16" s="322">
        <v>2011</v>
      </c>
      <c r="E16" s="322">
        <v>23.4054470062256</v>
      </c>
    </row>
    <row r="17" spans="1:5" x14ac:dyDescent="0.2">
      <c r="A17" s="2" t="s">
        <v>36</v>
      </c>
      <c r="B17" s="319">
        <v>81</v>
      </c>
      <c r="C17" s="322">
        <v>1991.6142578125</v>
      </c>
      <c r="D17" s="322">
        <v>1992</v>
      </c>
      <c r="E17" s="322">
        <v>24.875761032104499</v>
      </c>
    </row>
    <row r="18" spans="1:5" x14ac:dyDescent="0.2">
      <c r="A18" s="2" t="s">
        <v>37</v>
      </c>
      <c r="B18" s="319">
        <v>73</v>
      </c>
      <c r="C18" s="322">
        <v>1998.32556152344</v>
      </c>
      <c r="D18" s="322">
        <v>2004</v>
      </c>
      <c r="E18" s="322">
        <v>24.1970539093018</v>
      </c>
    </row>
    <row r="19" spans="1:5" x14ac:dyDescent="0.2">
      <c r="A19" s="2" t="s">
        <v>38</v>
      </c>
      <c r="B19" s="319">
        <v>99</v>
      </c>
      <c r="C19" s="322">
        <v>1992.52844238281</v>
      </c>
      <c r="D19" s="322">
        <v>1990</v>
      </c>
      <c r="E19" s="322">
        <v>26.0544033050537</v>
      </c>
    </row>
    <row r="20" spans="1:5" x14ac:dyDescent="0.2">
      <c r="A20" s="2" t="s">
        <v>39</v>
      </c>
      <c r="B20" s="319">
        <v>101</v>
      </c>
      <c r="C20" s="322">
        <v>1986.69348144531</v>
      </c>
      <c r="D20" s="322">
        <v>1983</v>
      </c>
      <c r="E20" s="322">
        <v>26.1432704925537</v>
      </c>
    </row>
    <row r="21" spans="1:5" x14ac:dyDescent="0.2">
      <c r="A21" s="2" t="s">
        <v>40</v>
      </c>
      <c r="B21" s="319">
        <v>87</v>
      </c>
      <c r="C21" s="322">
        <v>1983.87292480469</v>
      </c>
      <c r="D21" s="322">
        <v>1987</v>
      </c>
      <c r="E21" s="322">
        <v>23.646654129028299</v>
      </c>
    </row>
    <row r="22" spans="1:5" x14ac:dyDescent="0.2">
      <c r="A22" s="2" t="s">
        <v>41</v>
      </c>
      <c r="B22" s="319">
        <v>105</v>
      </c>
      <c r="C22" s="322">
        <v>2009.43408203125</v>
      </c>
      <c r="D22" s="322">
        <v>2016</v>
      </c>
      <c r="E22" s="322">
        <v>17.664823532104499</v>
      </c>
    </row>
    <row r="23" spans="1:5" x14ac:dyDescent="0.2">
      <c r="A23" s="2" t="s">
        <v>42</v>
      </c>
      <c r="B23" s="319">
        <v>102</v>
      </c>
      <c r="C23" s="322">
        <v>2007.60815429688</v>
      </c>
      <c r="D23" s="322">
        <v>2014</v>
      </c>
      <c r="E23" s="322">
        <v>18.278247833251999</v>
      </c>
    </row>
    <row r="24" spans="1:5" x14ac:dyDescent="0.2">
      <c r="A24" s="2" t="s">
        <v>43</v>
      </c>
      <c r="B24" s="319">
        <v>100</v>
      </c>
      <c r="C24" s="322">
        <v>2003.85864257812</v>
      </c>
      <c r="D24" s="322">
        <v>2015</v>
      </c>
      <c r="E24" s="322">
        <v>21.3856010437012</v>
      </c>
    </row>
    <row r="25" spans="1:5" x14ac:dyDescent="0.2">
      <c r="A25" s="2" t="s">
        <v>44</v>
      </c>
      <c r="B25" s="319">
        <v>102</v>
      </c>
      <c r="C25" s="322">
        <v>1995.65759277344</v>
      </c>
      <c r="D25" s="322">
        <v>2004</v>
      </c>
      <c r="E25" s="322">
        <v>25.0577716827393</v>
      </c>
    </row>
    <row r="26" spans="1:5" x14ac:dyDescent="0.2">
      <c r="A26" s="2" t="s">
        <v>45</v>
      </c>
      <c r="B26" s="319">
        <v>98</v>
      </c>
      <c r="C26" s="322">
        <v>1998.98779296875</v>
      </c>
      <c r="D26" s="322">
        <v>2006</v>
      </c>
      <c r="E26" s="322">
        <v>23.923597335815401</v>
      </c>
    </row>
    <row r="27" spans="1:5" x14ac:dyDescent="0.2">
      <c r="A27" s="2" t="s">
        <v>46</v>
      </c>
      <c r="B27" s="319">
        <v>93</v>
      </c>
      <c r="C27" s="322">
        <v>1990.35461425781</v>
      </c>
      <c r="D27" s="322">
        <v>1990</v>
      </c>
      <c r="E27" s="322">
        <v>23.745124816894499</v>
      </c>
    </row>
    <row r="28" spans="1:5" x14ac:dyDescent="0.2">
      <c r="A28" s="2" t="s">
        <v>47</v>
      </c>
      <c r="B28" s="319">
        <v>106</v>
      </c>
      <c r="C28" s="322">
        <v>1989.05395507812</v>
      </c>
      <c r="D28" s="322">
        <v>1993</v>
      </c>
      <c r="E28" s="322">
        <v>24.412797927856399</v>
      </c>
    </row>
    <row r="29" spans="1:5" x14ac:dyDescent="0.2">
      <c r="A29" s="2" t="s">
        <v>48</v>
      </c>
      <c r="B29" s="319">
        <v>100</v>
      </c>
      <c r="C29" s="322">
        <v>1990.32177734375</v>
      </c>
      <c r="D29" s="322">
        <v>1993</v>
      </c>
      <c r="E29" s="322">
        <v>22.721696853637699</v>
      </c>
    </row>
    <row r="30" spans="1:5" x14ac:dyDescent="0.2">
      <c r="A30" s="2" t="s">
        <v>49</v>
      </c>
      <c r="B30" s="319">
        <v>91</v>
      </c>
      <c r="C30" s="322">
        <v>1987.94848632812</v>
      </c>
      <c r="D30" s="322">
        <v>1990</v>
      </c>
      <c r="E30" s="322">
        <v>21.725471496581999</v>
      </c>
    </row>
    <row r="31" spans="1:5" x14ac:dyDescent="0.2">
      <c r="A31" s="2" t="s">
        <v>50</v>
      </c>
      <c r="B31" s="319">
        <v>83</v>
      </c>
      <c r="C31" s="322">
        <v>1991.2294921875</v>
      </c>
      <c r="D31" s="322">
        <v>1990</v>
      </c>
      <c r="E31" s="322">
        <v>22.650907516479499</v>
      </c>
    </row>
    <row r="32" spans="1:5" x14ac:dyDescent="0.2">
      <c r="A32" s="2" t="s">
        <v>51</v>
      </c>
      <c r="B32" s="319">
        <v>106</v>
      </c>
      <c r="C32" s="322">
        <v>2003.80688476562</v>
      </c>
      <c r="D32" s="322">
        <v>2013</v>
      </c>
      <c r="E32" s="322">
        <v>22.532615661621101</v>
      </c>
    </row>
    <row r="33" spans="1:5" x14ac:dyDescent="0.2">
      <c r="A33" s="2" t="s">
        <v>52</v>
      </c>
      <c r="B33" s="319">
        <v>95</v>
      </c>
      <c r="C33" s="322">
        <v>1995.33874511719</v>
      </c>
      <c r="D33" s="322">
        <v>2002</v>
      </c>
      <c r="E33" s="322">
        <v>24.784387588501001</v>
      </c>
    </row>
    <row r="34" spans="1:5" x14ac:dyDescent="0.2">
      <c r="A34" s="2" t="s">
        <v>53</v>
      </c>
      <c r="B34" s="319">
        <v>98</v>
      </c>
      <c r="C34" s="322">
        <v>1988.39147949219</v>
      </c>
      <c r="D34" s="322">
        <v>1991</v>
      </c>
      <c r="E34" s="322">
        <v>23.642459869384801</v>
      </c>
    </row>
    <row r="35" spans="1:5" x14ac:dyDescent="0.2">
      <c r="A35" s="2" t="s">
        <v>54</v>
      </c>
      <c r="B35" s="319">
        <v>106</v>
      </c>
      <c r="C35" s="322">
        <v>1990.40234375</v>
      </c>
      <c r="D35" s="322">
        <v>1989</v>
      </c>
      <c r="E35" s="322">
        <v>23.1730251312256</v>
      </c>
    </row>
    <row r="36" spans="1:5" x14ac:dyDescent="0.2">
      <c r="A36" s="2" t="s">
        <v>55</v>
      </c>
      <c r="B36" s="319">
        <v>86</v>
      </c>
      <c r="C36" s="322">
        <v>1990.87072753906</v>
      </c>
      <c r="D36" s="322">
        <v>1999</v>
      </c>
      <c r="E36" s="322">
        <v>27.5304145812988</v>
      </c>
    </row>
    <row r="37" spans="1:5" x14ac:dyDescent="0.2">
      <c r="A37" s="2" t="s">
        <v>56</v>
      </c>
      <c r="B37" s="319">
        <v>91</v>
      </c>
      <c r="C37" s="322">
        <v>1993.70971679688</v>
      </c>
      <c r="D37" s="322">
        <v>2000</v>
      </c>
      <c r="E37" s="322">
        <v>24.035293579101602</v>
      </c>
    </row>
    <row r="38" spans="1:5" x14ac:dyDescent="0.2">
      <c r="A38" s="2" t="s">
        <v>57</v>
      </c>
      <c r="B38" s="319">
        <v>105</v>
      </c>
      <c r="C38" s="322">
        <v>1999.61083984375</v>
      </c>
      <c r="D38" s="322">
        <v>2008</v>
      </c>
      <c r="E38" s="322">
        <v>24.294898986816399</v>
      </c>
    </row>
    <row r="39" spans="1:5" x14ac:dyDescent="0.2">
      <c r="A39" s="2" t="s">
        <v>58</v>
      </c>
      <c r="B39" s="319">
        <v>104</v>
      </c>
      <c r="C39" s="322">
        <v>1999.03942871094</v>
      </c>
      <c r="D39" s="322">
        <v>2006</v>
      </c>
      <c r="E39" s="322">
        <v>21.8510627746582</v>
      </c>
    </row>
    <row r="40" spans="1:5" x14ac:dyDescent="0.2">
      <c r="A40" s="2" t="s">
        <v>59</v>
      </c>
      <c r="B40" s="319">
        <v>102</v>
      </c>
      <c r="C40" s="322">
        <v>1986.50988769531</v>
      </c>
      <c r="D40" s="322">
        <v>1988</v>
      </c>
      <c r="E40" s="322">
        <v>28.0933952331543</v>
      </c>
    </row>
    <row r="41" spans="1:5" x14ac:dyDescent="0.2">
      <c r="A41" s="2" t="s">
        <v>60</v>
      </c>
      <c r="B41" s="319">
        <v>100</v>
      </c>
      <c r="C41" s="322">
        <v>1993.951171875</v>
      </c>
      <c r="D41" s="322">
        <v>2000</v>
      </c>
      <c r="E41" s="322">
        <v>23.035251617431602</v>
      </c>
    </row>
    <row r="42" spans="1:5" x14ac:dyDescent="0.2">
      <c r="A42" s="2" t="s">
        <v>61</v>
      </c>
      <c r="B42" s="319">
        <v>101</v>
      </c>
      <c r="C42" s="322">
        <v>1990.31677246094</v>
      </c>
      <c r="D42" s="322">
        <v>1991</v>
      </c>
      <c r="E42" s="322">
        <v>24.436754226684599</v>
      </c>
    </row>
    <row r="43" spans="1:5" x14ac:dyDescent="0.2">
      <c r="A43" s="2" t="s">
        <v>62</v>
      </c>
      <c r="B43" s="319">
        <v>92</v>
      </c>
      <c r="C43" s="322">
        <v>2000.54553222656</v>
      </c>
      <c r="D43" s="322">
        <v>2006</v>
      </c>
      <c r="E43" s="322">
        <v>19.740083694458001</v>
      </c>
    </row>
    <row r="44" spans="1:5" x14ac:dyDescent="0.2">
      <c r="A44" s="2" t="s">
        <v>63</v>
      </c>
      <c r="B44" s="319">
        <v>97</v>
      </c>
      <c r="C44" s="322">
        <v>2002.88757324219</v>
      </c>
      <c r="D44" s="322">
        <v>2012</v>
      </c>
      <c r="E44" s="322">
        <v>20.489097595214801</v>
      </c>
    </row>
    <row r="45" spans="1:5" x14ac:dyDescent="0.2">
      <c r="A45" s="2" t="s">
        <v>64</v>
      </c>
      <c r="B45" s="319">
        <v>100</v>
      </c>
      <c r="C45" s="322">
        <v>2001.724609375</v>
      </c>
      <c r="D45" s="322">
        <v>2012</v>
      </c>
      <c r="E45" s="322">
        <v>21.991310119628899</v>
      </c>
    </row>
    <row r="46" spans="1:5" x14ac:dyDescent="0.2">
      <c r="A46" s="2" t="s">
        <v>65</v>
      </c>
      <c r="B46" s="319">
        <v>103</v>
      </c>
      <c r="C46" s="322">
        <v>1992.06640625</v>
      </c>
      <c r="D46" s="322">
        <v>1994</v>
      </c>
      <c r="E46" s="322">
        <v>25.444799423217798</v>
      </c>
    </row>
    <row r="47" spans="1:5" x14ac:dyDescent="0.2">
      <c r="A47" s="2" t="s">
        <v>66</v>
      </c>
      <c r="B47" s="319">
        <v>103</v>
      </c>
      <c r="C47" s="322">
        <v>1986.341796875</v>
      </c>
      <c r="D47" s="322">
        <v>1984</v>
      </c>
      <c r="E47" s="322">
        <v>20.2156162261963</v>
      </c>
    </row>
    <row r="48" spans="1:5" x14ac:dyDescent="0.2">
      <c r="A48" s="2" t="s">
        <v>67</v>
      </c>
      <c r="B48" s="319">
        <v>93</v>
      </c>
      <c r="C48" s="322">
        <v>1987.97619628906</v>
      </c>
      <c r="D48" s="322">
        <v>1989</v>
      </c>
      <c r="E48" s="322">
        <v>24.1233234405518</v>
      </c>
    </row>
    <row r="49" spans="1:5" x14ac:dyDescent="0.2">
      <c r="A49" s="2" t="s">
        <v>68</v>
      </c>
      <c r="B49" s="319">
        <v>90</v>
      </c>
      <c r="C49" s="322">
        <v>1988.83447265625</v>
      </c>
      <c r="D49" s="322">
        <v>1998</v>
      </c>
      <c r="E49" s="322">
        <v>25.281864166259801</v>
      </c>
    </row>
    <row r="50" spans="1:5" x14ac:dyDescent="0.2">
      <c r="A50" s="2" t="s">
        <v>69</v>
      </c>
      <c r="B50" s="319">
        <v>72</v>
      </c>
      <c r="C50" s="322">
        <v>1983.69958496094</v>
      </c>
      <c r="D50" s="322">
        <v>1982</v>
      </c>
      <c r="E50" s="322">
        <v>24.896661758422901</v>
      </c>
    </row>
    <row r="51" spans="1:5" x14ac:dyDescent="0.2">
      <c r="A51" s="2" t="s">
        <v>70</v>
      </c>
      <c r="B51" s="319">
        <v>108</v>
      </c>
      <c r="C51" s="322">
        <v>1996.75329589844</v>
      </c>
      <c r="D51" s="322">
        <v>2006</v>
      </c>
      <c r="E51" s="322">
        <v>24.632961273193398</v>
      </c>
    </row>
    <row r="52" spans="1:5" x14ac:dyDescent="0.2">
      <c r="A52" s="2" t="s">
        <v>71</v>
      </c>
      <c r="B52" s="319">
        <v>84</v>
      </c>
      <c r="C52" s="322">
        <v>1979.333984375</v>
      </c>
      <c r="D52" s="322">
        <v>1976</v>
      </c>
      <c r="E52" s="322">
        <v>22.7079372406006</v>
      </c>
    </row>
    <row r="53" spans="1:5" x14ac:dyDescent="0.2">
      <c r="A53" s="2" t="s">
        <v>72</v>
      </c>
      <c r="B53" s="319">
        <v>99</v>
      </c>
      <c r="C53" s="322">
        <v>1992.33386230469</v>
      </c>
      <c r="D53" s="322">
        <v>2001</v>
      </c>
      <c r="E53" s="322">
        <v>25.590799331665</v>
      </c>
    </row>
    <row r="54" spans="1:5" x14ac:dyDescent="0.2">
      <c r="A54" s="2" t="s">
        <v>73</v>
      </c>
      <c r="B54" s="319">
        <v>100</v>
      </c>
      <c r="C54" s="322">
        <v>1994.80993652344</v>
      </c>
      <c r="D54" s="322">
        <v>1996</v>
      </c>
      <c r="E54" s="322">
        <v>22.164730072021499</v>
      </c>
    </row>
    <row r="55" spans="1:5" x14ac:dyDescent="0.2">
      <c r="A55" s="2" t="s">
        <v>74</v>
      </c>
      <c r="B55" s="319">
        <v>94</v>
      </c>
      <c r="C55" s="322">
        <v>1986.01684570312</v>
      </c>
      <c r="D55" s="322">
        <v>1985</v>
      </c>
      <c r="E55" s="322">
        <v>22.916967391967798</v>
      </c>
    </row>
    <row r="56" spans="1:5" x14ac:dyDescent="0.2">
      <c r="A56" s="2" t="s">
        <v>75</v>
      </c>
      <c r="B56" s="319">
        <v>103</v>
      </c>
      <c r="C56" s="322">
        <v>2006.76513671875</v>
      </c>
      <c r="D56" s="322">
        <v>2015</v>
      </c>
      <c r="E56" s="322">
        <v>17.234960556030298</v>
      </c>
    </row>
    <row r="57" spans="1:5" x14ac:dyDescent="0.2">
      <c r="A57" s="2" t="s">
        <v>76</v>
      </c>
      <c r="B57" s="319">
        <v>97</v>
      </c>
      <c r="C57" s="322">
        <v>2004.39782714844</v>
      </c>
      <c r="D57" s="322">
        <v>2014</v>
      </c>
      <c r="E57" s="322">
        <v>21.511611938476602</v>
      </c>
    </row>
    <row r="58" spans="1:5" x14ac:dyDescent="0.2">
      <c r="A58" s="2" t="s">
        <v>77</v>
      </c>
      <c r="B58" s="319">
        <v>102</v>
      </c>
      <c r="C58" s="322">
        <v>1997.86779785156</v>
      </c>
      <c r="D58" s="322">
        <v>2004</v>
      </c>
      <c r="E58" s="322">
        <v>23.474624633789102</v>
      </c>
    </row>
    <row r="59" spans="1:5" x14ac:dyDescent="0.2">
      <c r="A59" s="2" t="s">
        <v>78</v>
      </c>
      <c r="B59" s="319">
        <v>93</v>
      </c>
      <c r="C59" s="322">
        <v>1998.77075195312</v>
      </c>
      <c r="D59" s="322">
        <v>2005</v>
      </c>
      <c r="E59" s="322">
        <v>21.685743331909201</v>
      </c>
    </row>
    <row r="60" spans="1:5" x14ac:dyDescent="0.2">
      <c r="A60" s="2" t="s">
        <v>79</v>
      </c>
      <c r="B60" s="319">
        <v>92</v>
      </c>
      <c r="C60" s="322">
        <v>1986.12292480469</v>
      </c>
      <c r="D60" s="322">
        <v>1987</v>
      </c>
      <c r="E60" s="322">
        <v>23.031976699829102</v>
      </c>
    </row>
    <row r="61" spans="1:5" x14ac:dyDescent="0.2">
      <c r="A61" s="2" t="s">
        <v>80</v>
      </c>
      <c r="B61" s="319">
        <v>89</v>
      </c>
      <c r="C61" s="322">
        <v>1986.17651367188</v>
      </c>
      <c r="D61" s="322">
        <v>1987</v>
      </c>
      <c r="E61" s="322">
        <v>21.7025470733643</v>
      </c>
    </row>
    <row r="62" spans="1:5" x14ac:dyDescent="0.2">
      <c r="A62" s="2" t="s">
        <v>81</v>
      </c>
      <c r="B62" s="319">
        <v>120</v>
      </c>
      <c r="C62" s="322">
        <v>2001.04663085938</v>
      </c>
      <c r="D62" s="322">
        <v>2011</v>
      </c>
      <c r="E62" s="322">
        <v>24.018917083740199</v>
      </c>
    </row>
    <row r="63" spans="1:5" x14ac:dyDescent="0.2">
      <c r="A63" s="2" t="s">
        <v>82</v>
      </c>
      <c r="B63" s="319">
        <v>93</v>
      </c>
      <c r="C63" s="322">
        <v>1997.40966796875</v>
      </c>
      <c r="D63" s="322">
        <v>2001</v>
      </c>
      <c r="E63" s="322">
        <v>22.653814315795898</v>
      </c>
    </row>
    <row r="64" spans="1:5" x14ac:dyDescent="0.2">
      <c r="A64" s="2" t="s">
        <v>83</v>
      </c>
      <c r="B64" s="319">
        <v>99</v>
      </c>
      <c r="C64" s="322">
        <v>1985.09265136719</v>
      </c>
      <c r="D64" s="322">
        <v>1990</v>
      </c>
      <c r="E64" s="322">
        <v>24.419298171997099</v>
      </c>
    </row>
    <row r="65" spans="1:5" x14ac:dyDescent="0.2">
      <c r="A65" s="2" t="s">
        <v>84</v>
      </c>
      <c r="B65" s="319">
        <v>82</v>
      </c>
      <c r="C65" s="322">
        <v>1992.10522460938</v>
      </c>
      <c r="D65" s="322">
        <v>1997</v>
      </c>
      <c r="E65" s="322">
        <v>22.992897033691399</v>
      </c>
    </row>
    <row r="66" spans="1:5" x14ac:dyDescent="0.2">
      <c r="A66" s="2" t="s">
        <v>85</v>
      </c>
      <c r="B66" s="319">
        <v>96</v>
      </c>
      <c r="C66" s="322">
        <v>2005.0595703125</v>
      </c>
      <c r="D66" s="322">
        <v>2010</v>
      </c>
      <c r="E66" s="322">
        <v>19.719087600708001</v>
      </c>
    </row>
    <row r="67" spans="1:5" x14ac:dyDescent="0.2">
      <c r="A67" s="2" t="s">
        <v>86</v>
      </c>
      <c r="B67" s="319">
        <v>103</v>
      </c>
      <c r="C67" s="322">
        <v>2000.447265625</v>
      </c>
      <c r="D67" s="322">
        <v>2009</v>
      </c>
      <c r="E67" s="322">
        <v>23.4516716003418</v>
      </c>
    </row>
    <row r="68" spans="1:5" x14ac:dyDescent="0.2">
      <c r="A68" s="2" t="s">
        <v>87</v>
      </c>
      <c r="B68" s="319">
        <v>90</v>
      </c>
      <c r="C68" s="322">
        <v>1998.78857421875</v>
      </c>
      <c r="D68" s="322">
        <v>2002</v>
      </c>
      <c r="E68" s="322">
        <v>23.100421905517599</v>
      </c>
    </row>
    <row r="69" spans="1:5" x14ac:dyDescent="0.2">
      <c r="A69" s="2" t="s">
        <v>88</v>
      </c>
      <c r="B69" s="319">
        <v>107</v>
      </c>
      <c r="C69" s="322">
        <v>1996.00708007812</v>
      </c>
      <c r="D69" s="322">
        <v>2004</v>
      </c>
      <c r="E69" s="322">
        <v>24.3559970855713</v>
      </c>
    </row>
    <row r="70" spans="1:5" x14ac:dyDescent="0.2">
      <c r="A70" s="2" t="s">
        <v>89</v>
      </c>
      <c r="B70" s="319">
        <v>101</v>
      </c>
      <c r="C70" s="322">
        <v>1993.13549804688</v>
      </c>
      <c r="D70" s="322">
        <v>1998</v>
      </c>
      <c r="E70" s="322">
        <v>22.680610656738299</v>
      </c>
    </row>
    <row r="71" spans="1:5" x14ac:dyDescent="0.2">
      <c r="A71" s="3" t="s">
        <v>90</v>
      </c>
      <c r="B71" s="320">
        <v>79</v>
      </c>
      <c r="C71" s="323">
        <v>1989.31945800781</v>
      </c>
      <c r="D71" s="323">
        <v>1992</v>
      </c>
      <c r="E71" s="323">
        <v>23.343797683715799</v>
      </c>
    </row>
    <row r="73" spans="1:5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251</v>
      </c>
    </row>
    <row r="4" spans="1:5" x14ac:dyDescent="0.2">
      <c r="A4" t="s">
        <v>23</v>
      </c>
    </row>
    <row r="5" spans="1:5" x14ac:dyDescent="0.2">
      <c r="A5" s="4" t="s">
        <v>24</v>
      </c>
      <c r="B5" s="4" t="s">
        <v>4</v>
      </c>
      <c r="C5" s="4" t="s">
        <v>25</v>
      </c>
      <c r="D5" s="4" t="s">
        <v>111</v>
      </c>
      <c r="E5" s="4" t="s">
        <v>250</v>
      </c>
    </row>
    <row r="6" spans="1:5" x14ac:dyDescent="0.2">
      <c r="A6" s="5" t="s">
        <v>26</v>
      </c>
      <c r="B6" s="324" t="s">
        <v>1</v>
      </c>
      <c r="C6" s="327" t="s">
        <v>1</v>
      </c>
      <c r="D6" s="327" t="s">
        <v>1</v>
      </c>
      <c r="E6" s="327" t="s">
        <v>1</v>
      </c>
    </row>
    <row r="7" spans="1:5" x14ac:dyDescent="0.2">
      <c r="A7" s="2" t="s">
        <v>26</v>
      </c>
      <c r="B7" s="325">
        <v>9541</v>
      </c>
      <c r="C7" s="328">
        <v>27.036197662353501</v>
      </c>
      <c r="D7" s="328">
        <v>19</v>
      </c>
      <c r="E7" s="328">
        <v>24.079086303710898</v>
      </c>
    </row>
    <row r="8" spans="1:5" x14ac:dyDescent="0.2">
      <c r="A8" s="5" t="s">
        <v>27</v>
      </c>
      <c r="B8" s="324" t="s">
        <v>1</v>
      </c>
      <c r="C8" s="327" t="s">
        <v>1</v>
      </c>
      <c r="D8" s="327" t="s">
        <v>1</v>
      </c>
      <c r="E8" s="327" t="s">
        <v>1</v>
      </c>
    </row>
    <row r="9" spans="1:5" x14ac:dyDescent="0.2">
      <c r="A9" s="2" t="s">
        <v>28</v>
      </c>
      <c r="B9" s="325">
        <v>105</v>
      </c>
      <c r="C9" s="328">
        <v>19.213685989379901</v>
      </c>
      <c r="D9" s="328">
        <v>13</v>
      </c>
      <c r="E9" s="328">
        <v>20.147056579589801</v>
      </c>
    </row>
    <row r="10" spans="1:5" x14ac:dyDescent="0.2">
      <c r="A10" s="2" t="s">
        <v>29</v>
      </c>
      <c r="B10" s="325">
        <v>107</v>
      </c>
      <c r="C10" s="328">
        <v>16.548942565918001</v>
      </c>
      <c r="D10" s="328">
        <v>11</v>
      </c>
      <c r="E10" s="328">
        <v>17.886272430419901</v>
      </c>
    </row>
    <row r="11" spans="1:5" x14ac:dyDescent="0.2">
      <c r="A11" s="2" t="s">
        <v>30</v>
      </c>
      <c r="B11" s="325">
        <v>127</v>
      </c>
      <c r="C11" s="328">
        <v>17.670099258422901</v>
      </c>
      <c r="D11" s="328">
        <v>11</v>
      </c>
      <c r="E11" s="328">
        <v>19.5662651062012</v>
      </c>
    </row>
    <row r="12" spans="1:5" x14ac:dyDescent="0.2">
      <c r="A12" s="2" t="s">
        <v>31</v>
      </c>
      <c r="B12" s="325">
        <v>108</v>
      </c>
      <c r="C12" s="328">
        <v>21.696733474731399</v>
      </c>
      <c r="D12" s="328">
        <v>14</v>
      </c>
      <c r="E12" s="328">
        <v>19.561222076416001</v>
      </c>
    </row>
    <row r="13" spans="1:5" x14ac:dyDescent="0.2">
      <c r="A13" s="2" t="s">
        <v>32</v>
      </c>
      <c r="B13" s="325">
        <v>109</v>
      </c>
      <c r="C13" s="328">
        <v>16.725023269653299</v>
      </c>
      <c r="D13" s="328">
        <v>8</v>
      </c>
      <c r="E13" s="328">
        <v>19.153152465820298</v>
      </c>
    </row>
    <row r="14" spans="1:5" x14ac:dyDescent="0.2">
      <c r="A14" s="2" t="s">
        <v>33</v>
      </c>
      <c r="B14" s="325">
        <v>97</v>
      </c>
      <c r="C14" s="328">
        <v>22.2330017089844</v>
      </c>
      <c r="D14" s="328">
        <v>17</v>
      </c>
      <c r="E14" s="328">
        <v>19.639410018920898</v>
      </c>
    </row>
    <row r="15" spans="1:5" x14ac:dyDescent="0.2">
      <c r="A15" s="2" t="s">
        <v>34</v>
      </c>
      <c r="B15" s="325">
        <v>95</v>
      </c>
      <c r="C15" s="328">
        <v>18.9938049316406</v>
      </c>
      <c r="D15" s="328">
        <v>10</v>
      </c>
      <c r="E15" s="328">
        <v>22.402250289916999</v>
      </c>
    </row>
    <row r="16" spans="1:5" x14ac:dyDescent="0.2">
      <c r="A16" s="2" t="s">
        <v>35</v>
      </c>
      <c r="B16" s="325">
        <v>105</v>
      </c>
      <c r="C16" s="328">
        <v>24.542831420898398</v>
      </c>
      <c r="D16" s="328">
        <v>14</v>
      </c>
      <c r="E16" s="328">
        <v>23.4054470062256</v>
      </c>
    </row>
    <row r="17" spans="1:5" x14ac:dyDescent="0.2">
      <c r="A17" s="2" t="s">
        <v>36</v>
      </c>
      <c r="B17" s="325">
        <v>81</v>
      </c>
      <c r="C17" s="328">
        <v>33.3857421875</v>
      </c>
      <c r="D17" s="328">
        <v>33</v>
      </c>
      <c r="E17" s="328">
        <v>24.875761032104499</v>
      </c>
    </row>
    <row r="18" spans="1:5" x14ac:dyDescent="0.2">
      <c r="A18" s="2" t="s">
        <v>37</v>
      </c>
      <c r="B18" s="325">
        <v>73</v>
      </c>
      <c r="C18" s="328">
        <v>26.674451828002901</v>
      </c>
      <c r="D18" s="328">
        <v>21</v>
      </c>
      <c r="E18" s="328">
        <v>24.1970539093018</v>
      </c>
    </row>
    <row r="19" spans="1:5" x14ac:dyDescent="0.2">
      <c r="A19" s="2" t="s">
        <v>38</v>
      </c>
      <c r="B19" s="325">
        <v>99</v>
      </c>
      <c r="C19" s="328">
        <v>32.471549987792997</v>
      </c>
      <c r="D19" s="328">
        <v>35</v>
      </c>
      <c r="E19" s="328">
        <v>26.0544033050537</v>
      </c>
    </row>
    <row r="20" spans="1:5" x14ac:dyDescent="0.2">
      <c r="A20" s="2" t="s">
        <v>39</v>
      </c>
      <c r="B20" s="325">
        <v>101</v>
      </c>
      <c r="C20" s="328">
        <v>38.306571960449197</v>
      </c>
      <c r="D20" s="328">
        <v>42</v>
      </c>
      <c r="E20" s="328">
        <v>26.1432704925537</v>
      </c>
    </row>
    <row r="21" spans="1:5" x14ac:dyDescent="0.2">
      <c r="A21" s="2" t="s">
        <v>40</v>
      </c>
      <c r="B21" s="325">
        <v>87</v>
      </c>
      <c r="C21" s="328">
        <v>41.1270751953125</v>
      </c>
      <c r="D21" s="328">
        <v>38</v>
      </c>
      <c r="E21" s="328">
        <v>23.646654129028299</v>
      </c>
    </row>
    <row r="22" spans="1:5" x14ac:dyDescent="0.2">
      <c r="A22" s="2" t="s">
        <v>41</v>
      </c>
      <c r="B22" s="325">
        <v>105</v>
      </c>
      <c r="C22" s="328">
        <v>15.565884590148899</v>
      </c>
      <c r="D22" s="328">
        <v>9</v>
      </c>
      <c r="E22" s="328">
        <v>17.664823532104499</v>
      </c>
    </row>
    <row r="23" spans="1:5" x14ac:dyDescent="0.2">
      <c r="A23" s="2" t="s">
        <v>42</v>
      </c>
      <c r="B23" s="325">
        <v>102</v>
      </c>
      <c r="C23" s="328">
        <v>17.391788482666001</v>
      </c>
      <c r="D23" s="328">
        <v>11</v>
      </c>
      <c r="E23" s="328">
        <v>18.278247833251999</v>
      </c>
    </row>
    <row r="24" spans="1:5" x14ac:dyDescent="0.2">
      <c r="A24" s="2" t="s">
        <v>43</v>
      </c>
      <c r="B24" s="325">
        <v>100</v>
      </c>
      <c r="C24" s="328">
        <v>21.141403198242202</v>
      </c>
      <c r="D24" s="328">
        <v>10</v>
      </c>
      <c r="E24" s="328">
        <v>21.3856010437012</v>
      </c>
    </row>
    <row r="25" spans="1:5" x14ac:dyDescent="0.2">
      <c r="A25" s="2" t="s">
        <v>44</v>
      </c>
      <c r="B25" s="325">
        <v>102</v>
      </c>
      <c r="C25" s="328">
        <v>29.342443466186499</v>
      </c>
      <c r="D25" s="328">
        <v>21</v>
      </c>
      <c r="E25" s="328">
        <v>25.0577716827393</v>
      </c>
    </row>
    <row r="26" spans="1:5" x14ac:dyDescent="0.2">
      <c r="A26" s="2" t="s">
        <v>45</v>
      </c>
      <c r="B26" s="325">
        <v>98</v>
      </c>
      <c r="C26" s="328">
        <v>26.012262344360401</v>
      </c>
      <c r="D26" s="328">
        <v>19</v>
      </c>
      <c r="E26" s="328">
        <v>23.923597335815401</v>
      </c>
    </row>
    <row r="27" spans="1:5" x14ac:dyDescent="0.2">
      <c r="A27" s="2" t="s">
        <v>46</v>
      </c>
      <c r="B27" s="325">
        <v>93</v>
      </c>
      <c r="C27" s="328">
        <v>34.645374298095703</v>
      </c>
      <c r="D27" s="328">
        <v>35</v>
      </c>
      <c r="E27" s="328">
        <v>23.745124816894499</v>
      </c>
    </row>
    <row r="28" spans="1:5" x14ac:dyDescent="0.2">
      <c r="A28" s="2" t="s">
        <v>47</v>
      </c>
      <c r="B28" s="325">
        <v>106</v>
      </c>
      <c r="C28" s="328">
        <v>35.946022033691399</v>
      </c>
      <c r="D28" s="328">
        <v>32</v>
      </c>
      <c r="E28" s="328">
        <v>24.412797927856399</v>
      </c>
    </row>
    <row r="29" spans="1:5" x14ac:dyDescent="0.2">
      <c r="A29" s="2" t="s">
        <v>48</v>
      </c>
      <c r="B29" s="325">
        <v>100</v>
      </c>
      <c r="C29" s="328">
        <v>34.678272247314503</v>
      </c>
      <c r="D29" s="328">
        <v>32</v>
      </c>
      <c r="E29" s="328">
        <v>22.721696853637699</v>
      </c>
    </row>
    <row r="30" spans="1:5" x14ac:dyDescent="0.2">
      <c r="A30" s="2" t="s">
        <v>49</v>
      </c>
      <c r="B30" s="325">
        <v>91</v>
      </c>
      <c r="C30" s="328">
        <v>37.051525115966797</v>
      </c>
      <c r="D30" s="328">
        <v>35</v>
      </c>
      <c r="E30" s="328">
        <v>21.725471496581999</v>
      </c>
    </row>
    <row r="31" spans="1:5" x14ac:dyDescent="0.2">
      <c r="A31" s="2" t="s">
        <v>50</v>
      </c>
      <c r="B31" s="325">
        <v>83</v>
      </c>
      <c r="C31" s="328">
        <v>33.770545959472699</v>
      </c>
      <c r="D31" s="328">
        <v>35</v>
      </c>
      <c r="E31" s="328">
        <v>22.650907516479499</v>
      </c>
    </row>
    <row r="32" spans="1:5" x14ac:dyDescent="0.2">
      <c r="A32" s="2" t="s">
        <v>51</v>
      </c>
      <c r="B32" s="325">
        <v>106</v>
      </c>
      <c r="C32" s="328">
        <v>21.1931037902832</v>
      </c>
      <c r="D32" s="328">
        <v>12</v>
      </c>
      <c r="E32" s="328">
        <v>22.532615661621101</v>
      </c>
    </row>
    <row r="33" spans="1:5" x14ac:dyDescent="0.2">
      <c r="A33" s="2" t="s">
        <v>52</v>
      </c>
      <c r="B33" s="325">
        <v>95</v>
      </c>
      <c r="C33" s="328">
        <v>29.661279678344702</v>
      </c>
      <c r="D33" s="328">
        <v>23</v>
      </c>
      <c r="E33" s="328">
        <v>24.784387588501001</v>
      </c>
    </row>
    <row r="34" spans="1:5" x14ac:dyDescent="0.2">
      <c r="A34" s="2" t="s">
        <v>53</v>
      </c>
      <c r="B34" s="325">
        <v>98</v>
      </c>
      <c r="C34" s="328">
        <v>36.608474731445298</v>
      </c>
      <c r="D34" s="328">
        <v>34</v>
      </c>
      <c r="E34" s="328">
        <v>23.642459869384801</v>
      </c>
    </row>
    <row r="35" spans="1:5" x14ac:dyDescent="0.2">
      <c r="A35" s="2" t="s">
        <v>54</v>
      </c>
      <c r="B35" s="325">
        <v>106</v>
      </c>
      <c r="C35" s="328">
        <v>34.597640991210902</v>
      </c>
      <c r="D35" s="328">
        <v>36</v>
      </c>
      <c r="E35" s="328">
        <v>23.1730251312256</v>
      </c>
    </row>
    <row r="36" spans="1:5" x14ac:dyDescent="0.2">
      <c r="A36" s="2" t="s">
        <v>55</v>
      </c>
      <c r="B36" s="325">
        <v>86</v>
      </c>
      <c r="C36" s="328">
        <v>34.129329681396499</v>
      </c>
      <c r="D36" s="328">
        <v>26</v>
      </c>
      <c r="E36" s="328">
        <v>27.5304145812988</v>
      </c>
    </row>
    <row r="37" spans="1:5" x14ac:dyDescent="0.2">
      <c r="A37" s="2" t="s">
        <v>56</v>
      </c>
      <c r="B37" s="325">
        <v>91</v>
      </c>
      <c r="C37" s="328">
        <v>31.290281295776399</v>
      </c>
      <c r="D37" s="328">
        <v>25</v>
      </c>
      <c r="E37" s="328">
        <v>24.035293579101602</v>
      </c>
    </row>
    <row r="38" spans="1:5" x14ac:dyDescent="0.2">
      <c r="A38" s="2" t="s">
        <v>57</v>
      </c>
      <c r="B38" s="325">
        <v>105</v>
      </c>
      <c r="C38" s="328">
        <v>25.389133453369102</v>
      </c>
      <c r="D38" s="328">
        <v>17</v>
      </c>
      <c r="E38" s="328">
        <v>24.294898986816399</v>
      </c>
    </row>
    <row r="39" spans="1:5" x14ac:dyDescent="0.2">
      <c r="A39" s="2" t="s">
        <v>58</v>
      </c>
      <c r="B39" s="325">
        <v>104</v>
      </c>
      <c r="C39" s="328">
        <v>25.9605522155762</v>
      </c>
      <c r="D39" s="328">
        <v>19</v>
      </c>
      <c r="E39" s="328">
        <v>21.8510627746582</v>
      </c>
    </row>
    <row r="40" spans="1:5" x14ac:dyDescent="0.2">
      <c r="A40" s="2" t="s">
        <v>59</v>
      </c>
      <c r="B40" s="325">
        <v>102</v>
      </c>
      <c r="C40" s="328">
        <v>38.490058898925803</v>
      </c>
      <c r="D40" s="328">
        <v>37</v>
      </c>
      <c r="E40" s="328">
        <v>28.0933952331543</v>
      </c>
    </row>
    <row r="41" spans="1:5" x14ac:dyDescent="0.2">
      <c r="A41" s="2" t="s">
        <v>60</v>
      </c>
      <c r="B41" s="325">
        <v>100</v>
      </c>
      <c r="C41" s="328">
        <v>31.048782348632798</v>
      </c>
      <c r="D41" s="328">
        <v>25</v>
      </c>
      <c r="E41" s="328">
        <v>23.035251617431602</v>
      </c>
    </row>
    <row r="42" spans="1:5" x14ac:dyDescent="0.2">
      <c r="A42" s="2" t="s">
        <v>61</v>
      </c>
      <c r="B42" s="325">
        <v>101</v>
      </c>
      <c r="C42" s="328">
        <v>34.683200836181598</v>
      </c>
      <c r="D42" s="328">
        <v>34</v>
      </c>
      <c r="E42" s="328">
        <v>24.436754226684599</v>
      </c>
    </row>
    <row r="43" spans="1:5" x14ac:dyDescent="0.2">
      <c r="A43" s="2" t="s">
        <v>62</v>
      </c>
      <c r="B43" s="325">
        <v>92</v>
      </c>
      <c r="C43" s="328">
        <v>24.454471588134801</v>
      </c>
      <c r="D43" s="328">
        <v>19</v>
      </c>
      <c r="E43" s="328">
        <v>19.740083694458001</v>
      </c>
    </row>
    <row r="44" spans="1:5" x14ac:dyDescent="0.2">
      <c r="A44" s="2" t="s">
        <v>63</v>
      </c>
      <c r="B44" s="325">
        <v>97</v>
      </c>
      <c r="C44" s="328">
        <v>22.112468719482401</v>
      </c>
      <c r="D44" s="328">
        <v>13</v>
      </c>
      <c r="E44" s="328">
        <v>20.489097595214801</v>
      </c>
    </row>
    <row r="45" spans="1:5" x14ac:dyDescent="0.2">
      <c r="A45" s="2" t="s">
        <v>64</v>
      </c>
      <c r="B45" s="325">
        <v>100</v>
      </c>
      <c r="C45" s="328">
        <v>23.275415420532202</v>
      </c>
      <c r="D45" s="328">
        <v>13</v>
      </c>
      <c r="E45" s="328">
        <v>21.991310119628899</v>
      </c>
    </row>
    <row r="46" spans="1:5" x14ac:dyDescent="0.2">
      <c r="A46" s="2" t="s">
        <v>65</v>
      </c>
      <c r="B46" s="325">
        <v>103</v>
      </c>
      <c r="C46" s="328">
        <v>32.933624267578097</v>
      </c>
      <c r="D46" s="328">
        <v>31</v>
      </c>
      <c r="E46" s="328">
        <v>25.444799423217798</v>
      </c>
    </row>
    <row r="47" spans="1:5" x14ac:dyDescent="0.2">
      <c r="A47" s="2" t="s">
        <v>66</v>
      </c>
      <c r="B47" s="325">
        <v>103</v>
      </c>
      <c r="C47" s="328">
        <v>38.658256530761697</v>
      </c>
      <c r="D47" s="328">
        <v>41</v>
      </c>
      <c r="E47" s="328">
        <v>20.2156162261963</v>
      </c>
    </row>
    <row r="48" spans="1:5" x14ac:dyDescent="0.2">
      <c r="A48" s="2" t="s">
        <v>67</v>
      </c>
      <c r="B48" s="325">
        <v>93</v>
      </c>
      <c r="C48" s="328">
        <v>37.023807525634801</v>
      </c>
      <c r="D48" s="328">
        <v>36</v>
      </c>
      <c r="E48" s="328">
        <v>24.1233234405518</v>
      </c>
    </row>
    <row r="49" spans="1:5" x14ac:dyDescent="0.2">
      <c r="A49" s="2" t="s">
        <v>68</v>
      </c>
      <c r="B49" s="325">
        <v>90</v>
      </c>
      <c r="C49" s="328">
        <v>36.165531158447301</v>
      </c>
      <c r="D49" s="328">
        <v>27</v>
      </c>
      <c r="E49" s="328">
        <v>25.281864166259801</v>
      </c>
    </row>
    <row r="50" spans="1:5" x14ac:dyDescent="0.2">
      <c r="A50" s="2" t="s">
        <v>69</v>
      </c>
      <c r="B50" s="325">
        <v>72</v>
      </c>
      <c r="C50" s="328">
        <v>41.300441741943402</v>
      </c>
      <c r="D50" s="328">
        <v>43</v>
      </c>
      <c r="E50" s="328">
        <v>24.896661758422901</v>
      </c>
    </row>
    <row r="51" spans="1:5" x14ac:dyDescent="0.2">
      <c r="A51" s="2" t="s">
        <v>70</v>
      </c>
      <c r="B51" s="325">
        <v>108</v>
      </c>
      <c r="C51" s="328">
        <v>28.2467250823975</v>
      </c>
      <c r="D51" s="328">
        <v>19</v>
      </c>
      <c r="E51" s="328">
        <v>24.632961273193398</v>
      </c>
    </row>
    <row r="52" spans="1:5" x14ac:dyDescent="0.2">
      <c r="A52" s="2" t="s">
        <v>71</v>
      </c>
      <c r="B52" s="325">
        <v>84</v>
      </c>
      <c r="C52" s="328">
        <v>45.666019439697301</v>
      </c>
      <c r="D52" s="328">
        <v>49</v>
      </c>
      <c r="E52" s="328">
        <v>22.7079372406006</v>
      </c>
    </row>
    <row r="53" spans="1:5" x14ac:dyDescent="0.2">
      <c r="A53" s="2" t="s">
        <v>72</v>
      </c>
      <c r="B53" s="325">
        <v>99</v>
      </c>
      <c r="C53" s="328">
        <v>32.666145324707003</v>
      </c>
      <c r="D53" s="328">
        <v>24</v>
      </c>
      <c r="E53" s="328">
        <v>25.590799331665</v>
      </c>
    </row>
    <row r="54" spans="1:5" x14ac:dyDescent="0.2">
      <c r="A54" s="2" t="s">
        <v>73</v>
      </c>
      <c r="B54" s="325">
        <v>100</v>
      </c>
      <c r="C54" s="328">
        <v>30.1900825500488</v>
      </c>
      <c r="D54" s="328">
        <v>29</v>
      </c>
      <c r="E54" s="328">
        <v>22.164730072021499</v>
      </c>
    </row>
    <row r="55" spans="1:5" x14ac:dyDescent="0.2">
      <c r="A55" s="2" t="s">
        <v>74</v>
      </c>
      <c r="B55" s="325">
        <v>94</v>
      </c>
      <c r="C55" s="328">
        <v>38.983142852783203</v>
      </c>
      <c r="D55" s="328">
        <v>40</v>
      </c>
      <c r="E55" s="328">
        <v>22.916967391967798</v>
      </c>
    </row>
    <row r="56" spans="1:5" x14ac:dyDescent="0.2">
      <c r="A56" s="2" t="s">
        <v>75</v>
      </c>
      <c r="B56" s="325">
        <v>103</v>
      </c>
      <c r="C56" s="328">
        <v>18.2348232269287</v>
      </c>
      <c r="D56" s="328">
        <v>10</v>
      </c>
      <c r="E56" s="328">
        <v>17.234960556030298</v>
      </c>
    </row>
    <row r="57" spans="1:5" x14ac:dyDescent="0.2">
      <c r="A57" s="2" t="s">
        <v>76</v>
      </c>
      <c r="B57" s="325">
        <v>97</v>
      </c>
      <c r="C57" s="328">
        <v>20.602222442626999</v>
      </c>
      <c r="D57" s="328">
        <v>11</v>
      </c>
      <c r="E57" s="328">
        <v>21.511611938476602</v>
      </c>
    </row>
    <row r="58" spans="1:5" x14ac:dyDescent="0.2">
      <c r="A58" s="2" t="s">
        <v>77</v>
      </c>
      <c r="B58" s="325">
        <v>102</v>
      </c>
      <c r="C58" s="328">
        <v>27.132257461547901</v>
      </c>
      <c r="D58" s="328">
        <v>21</v>
      </c>
      <c r="E58" s="328">
        <v>23.474624633789102</v>
      </c>
    </row>
    <row r="59" spans="1:5" x14ac:dyDescent="0.2">
      <c r="A59" s="2" t="s">
        <v>78</v>
      </c>
      <c r="B59" s="325">
        <v>93</v>
      </c>
      <c r="C59" s="328">
        <v>26.229206085205099</v>
      </c>
      <c r="D59" s="328">
        <v>20</v>
      </c>
      <c r="E59" s="328">
        <v>21.685743331909201</v>
      </c>
    </row>
    <row r="60" spans="1:5" x14ac:dyDescent="0.2">
      <c r="A60" s="2" t="s">
        <v>79</v>
      </c>
      <c r="B60" s="325">
        <v>92</v>
      </c>
      <c r="C60" s="328">
        <v>38.877044677734403</v>
      </c>
      <c r="D60" s="328">
        <v>38</v>
      </c>
      <c r="E60" s="328">
        <v>23.031976699829102</v>
      </c>
    </row>
    <row r="61" spans="1:5" x14ac:dyDescent="0.2">
      <c r="A61" s="2" t="s">
        <v>80</v>
      </c>
      <c r="B61" s="325">
        <v>89</v>
      </c>
      <c r="C61" s="328">
        <v>38.823459625244098</v>
      </c>
      <c r="D61" s="328">
        <v>38</v>
      </c>
      <c r="E61" s="328">
        <v>21.7025470733643</v>
      </c>
    </row>
    <row r="62" spans="1:5" x14ac:dyDescent="0.2">
      <c r="A62" s="2" t="s">
        <v>81</v>
      </c>
      <c r="B62" s="325">
        <v>120</v>
      </c>
      <c r="C62" s="328">
        <v>23.9533596038818</v>
      </c>
      <c r="D62" s="328">
        <v>14</v>
      </c>
      <c r="E62" s="328">
        <v>24.018917083740199</v>
      </c>
    </row>
    <row r="63" spans="1:5" x14ac:dyDescent="0.2">
      <c r="A63" s="2" t="s">
        <v>82</v>
      </c>
      <c r="B63" s="325">
        <v>93</v>
      </c>
      <c r="C63" s="328">
        <v>27.590295791626001</v>
      </c>
      <c r="D63" s="328">
        <v>24</v>
      </c>
      <c r="E63" s="328">
        <v>22.653814315795898</v>
      </c>
    </row>
    <row r="64" spans="1:5" x14ac:dyDescent="0.2">
      <c r="A64" s="2" t="s">
        <v>83</v>
      </c>
      <c r="B64" s="325">
        <v>99</v>
      </c>
      <c r="C64" s="328">
        <v>39.907379150390597</v>
      </c>
      <c r="D64" s="328">
        <v>35</v>
      </c>
      <c r="E64" s="328">
        <v>24.419298171997099</v>
      </c>
    </row>
    <row r="65" spans="1:5" x14ac:dyDescent="0.2">
      <c r="A65" s="2" t="s">
        <v>84</v>
      </c>
      <c r="B65" s="325">
        <v>82</v>
      </c>
      <c r="C65" s="328">
        <v>32.894828796386697</v>
      </c>
      <c r="D65" s="328">
        <v>28</v>
      </c>
      <c r="E65" s="328">
        <v>22.992897033691399</v>
      </c>
    </row>
    <row r="66" spans="1:5" x14ac:dyDescent="0.2">
      <c r="A66" s="2" t="s">
        <v>85</v>
      </c>
      <c r="B66" s="325">
        <v>96</v>
      </c>
      <c r="C66" s="328">
        <v>19.940488815307599</v>
      </c>
      <c r="D66" s="328">
        <v>15</v>
      </c>
      <c r="E66" s="328">
        <v>19.719087600708001</v>
      </c>
    </row>
    <row r="67" spans="1:5" x14ac:dyDescent="0.2">
      <c r="A67" s="2" t="s">
        <v>86</v>
      </c>
      <c r="B67" s="325">
        <v>103</v>
      </c>
      <c r="C67" s="328">
        <v>24.552768707275401</v>
      </c>
      <c r="D67" s="328">
        <v>16</v>
      </c>
      <c r="E67" s="328">
        <v>23.4516716003418</v>
      </c>
    </row>
    <row r="68" spans="1:5" x14ac:dyDescent="0.2">
      <c r="A68" s="2" t="s">
        <v>87</v>
      </c>
      <c r="B68" s="325">
        <v>90</v>
      </c>
      <c r="C68" s="328">
        <v>26.211368560791001</v>
      </c>
      <c r="D68" s="328">
        <v>23</v>
      </c>
      <c r="E68" s="328">
        <v>23.100421905517599</v>
      </c>
    </row>
    <row r="69" spans="1:5" x14ac:dyDescent="0.2">
      <c r="A69" s="2" t="s">
        <v>88</v>
      </c>
      <c r="B69" s="325">
        <v>107</v>
      </c>
      <c r="C69" s="328">
        <v>28.992891311645501</v>
      </c>
      <c r="D69" s="328">
        <v>21</v>
      </c>
      <c r="E69" s="328">
        <v>24.3559970855713</v>
      </c>
    </row>
    <row r="70" spans="1:5" x14ac:dyDescent="0.2">
      <c r="A70" s="2" t="s">
        <v>89</v>
      </c>
      <c r="B70" s="325">
        <v>101</v>
      </c>
      <c r="C70" s="328">
        <v>31.8645324707031</v>
      </c>
      <c r="D70" s="328">
        <v>27</v>
      </c>
      <c r="E70" s="328">
        <v>22.680610656738299</v>
      </c>
    </row>
    <row r="71" spans="1:5" x14ac:dyDescent="0.2">
      <c r="A71" s="3" t="s">
        <v>90</v>
      </c>
      <c r="B71" s="326">
        <v>79</v>
      </c>
      <c r="C71" s="329">
        <v>35.680572509765597</v>
      </c>
      <c r="D71" s="329">
        <v>33</v>
      </c>
      <c r="E71" s="329">
        <v>23.343797683715799</v>
      </c>
    </row>
    <row r="73" spans="1:5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251</v>
      </c>
    </row>
    <row r="4" spans="1:6" x14ac:dyDescent="0.2">
      <c r="A4" t="s">
        <v>23</v>
      </c>
    </row>
    <row r="5" spans="1:6" ht="25.5" x14ac:dyDescent="0.2">
      <c r="A5" s="4" t="s">
        <v>24</v>
      </c>
      <c r="B5" s="4" t="s">
        <v>4</v>
      </c>
      <c r="C5" s="4" t="s">
        <v>252</v>
      </c>
      <c r="D5" s="4" t="s">
        <v>253</v>
      </c>
      <c r="E5" s="4" t="s">
        <v>254</v>
      </c>
      <c r="F5" s="4" t="s">
        <v>111</v>
      </c>
    </row>
    <row r="6" spans="1:6" x14ac:dyDescent="0.2">
      <c r="A6" s="5" t="s">
        <v>26</v>
      </c>
      <c r="B6" s="333" t="s">
        <v>1</v>
      </c>
      <c r="C6" s="330" t="s">
        <v>1</v>
      </c>
      <c r="D6" s="330" t="s">
        <v>1</v>
      </c>
      <c r="E6" s="330" t="s">
        <v>1</v>
      </c>
      <c r="F6" s="336" t="s">
        <v>1</v>
      </c>
    </row>
    <row r="7" spans="1:6" x14ac:dyDescent="0.2">
      <c r="A7" s="2" t="s">
        <v>26</v>
      </c>
      <c r="B7" s="334">
        <v>9541</v>
      </c>
      <c r="C7" s="331">
        <v>0.22785790264606501</v>
      </c>
      <c r="D7" s="331">
        <v>0.132308274507523</v>
      </c>
      <c r="E7" s="331">
        <v>0.63983380794525102</v>
      </c>
      <c r="F7" s="337">
        <v>3</v>
      </c>
    </row>
    <row r="8" spans="1:6" x14ac:dyDescent="0.2">
      <c r="A8" s="5" t="s">
        <v>27</v>
      </c>
      <c r="B8" s="333" t="s">
        <v>1</v>
      </c>
      <c r="C8" s="330" t="s">
        <v>1</v>
      </c>
      <c r="D8" s="330" t="s">
        <v>1</v>
      </c>
      <c r="E8" s="330" t="s">
        <v>1</v>
      </c>
      <c r="F8" s="336" t="s">
        <v>1</v>
      </c>
    </row>
    <row r="9" spans="1:6" x14ac:dyDescent="0.2">
      <c r="A9" s="2" t="s">
        <v>28</v>
      </c>
      <c r="B9" s="334">
        <v>105</v>
      </c>
      <c r="C9" s="331">
        <v>0.29022321105003401</v>
      </c>
      <c r="D9" s="331">
        <v>0.17318698763847401</v>
      </c>
      <c r="E9" s="331">
        <v>0.53658980131149303</v>
      </c>
      <c r="F9" s="337">
        <v>3</v>
      </c>
    </row>
    <row r="10" spans="1:6" x14ac:dyDescent="0.2">
      <c r="A10" s="2" t="s">
        <v>29</v>
      </c>
      <c r="B10" s="334">
        <v>107</v>
      </c>
      <c r="C10" s="331">
        <v>0.34523183107376099</v>
      </c>
      <c r="D10" s="331">
        <v>0.14360219240188599</v>
      </c>
      <c r="E10" s="331">
        <v>0.51116597652435303</v>
      </c>
      <c r="F10" s="337">
        <v>3</v>
      </c>
    </row>
    <row r="11" spans="1:6" x14ac:dyDescent="0.2">
      <c r="A11" s="2" t="s">
        <v>30</v>
      </c>
      <c r="B11" s="334">
        <v>127</v>
      </c>
      <c r="C11" s="331">
        <v>0.30139094591140703</v>
      </c>
      <c r="D11" s="331">
        <v>0.153350234031677</v>
      </c>
      <c r="E11" s="331">
        <v>0.54525882005691495</v>
      </c>
      <c r="F11" s="337">
        <v>3</v>
      </c>
    </row>
    <row r="12" spans="1:6" x14ac:dyDescent="0.2">
      <c r="A12" s="2" t="s">
        <v>31</v>
      </c>
      <c r="B12" s="334">
        <v>108</v>
      </c>
      <c r="C12" s="331">
        <v>0.231664597988129</v>
      </c>
      <c r="D12" s="331">
        <v>0.12307199835777299</v>
      </c>
      <c r="E12" s="331">
        <v>0.64526337385177601</v>
      </c>
      <c r="F12" s="337">
        <v>3</v>
      </c>
    </row>
    <row r="13" spans="1:6" x14ac:dyDescent="0.2">
      <c r="A13" s="2" t="s">
        <v>32</v>
      </c>
      <c r="B13" s="334">
        <v>109</v>
      </c>
      <c r="C13" s="331">
        <v>0.387125164270401</v>
      </c>
      <c r="D13" s="331">
        <v>0.14036183059215501</v>
      </c>
      <c r="E13" s="331">
        <v>0.47251299023628202</v>
      </c>
      <c r="F13" s="337">
        <v>2</v>
      </c>
    </row>
    <row r="14" spans="1:6" x14ac:dyDescent="0.2">
      <c r="A14" s="2" t="s">
        <v>33</v>
      </c>
      <c r="B14" s="334">
        <v>97</v>
      </c>
      <c r="C14" s="331">
        <v>0.17462545633316001</v>
      </c>
      <c r="D14" s="331">
        <v>0.16858309507370001</v>
      </c>
      <c r="E14" s="331">
        <v>0.65679144859313998</v>
      </c>
      <c r="F14" s="337">
        <v>3</v>
      </c>
    </row>
    <row r="15" spans="1:6" x14ac:dyDescent="0.2">
      <c r="A15" s="2" t="s">
        <v>34</v>
      </c>
      <c r="B15" s="334">
        <v>95</v>
      </c>
      <c r="C15" s="331">
        <v>0.38807591795921298</v>
      </c>
      <c r="D15" s="331">
        <v>0.14544013142585799</v>
      </c>
      <c r="E15" s="331">
        <v>0.46648392081260698</v>
      </c>
      <c r="F15" s="337">
        <v>2</v>
      </c>
    </row>
    <row r="16" spans="1:6" x14ac:dyDescent="0.2">
      <c r="A16" s="2" t="s">
        <v>35</v>
      </c>
      <c r="B16" s="334">
        <v>105</v>
      </c>
      <c r="C16" s="331">
        <v>0.260285764932632</v>
      </c>
      <c r="D16" s="331">
        <v>0.13457827270031</v>
      </c>
      <c r="E16" s="331">
        <v>0.60513597726821899</v>
      </c>
      <c r="F16" s="337">
        <v>3</v>
      </c>
    </row>
    <row r="17" spans="1:6" x14ac:dyDescent="0.2">
      <c r="A17" s="2" t="s">
        <v>36</v>
      </c>
      <c r="B17" s="334">
        <v>81</v>
      </c>
      <c r="C17" s="331">
        <v>0.160987958312035</v>
      </c>
      <c r="D17" s="331">
        <v>0.12807969748973799</v>
      </c>
      <c r="E17" s="331">
        <v>0.71093231439590499</v>
      </c>
      <c r="F17" s="337">
        <v>3</v>
      </c>
    </row>
    <row r="18" spans="1:6" x14ac:dyDescent="0.2">
      <c r="A18" s="2" t="s">
        <v>37</v>
      </c>
      <c r="B18" s="334">
        <v>73</v>
      </c>
      <c r="C18" s="331">
        <v>0.26382657885551503</v>
      </c>
      <c r="D18" s="331">
        <v>0.16711585223674799</v>
      </c>
      <c r="E18" s="331">
        <v>0.56905758380889904</v>
      </c>
      <c r="F18" s="337">
        <v>3</v>
      </c>
    </row>
    <row r="19" spans="1:6" x14ac:dyDescent="0.2">
      <c r="A19" s="2" t="s">
        <v>38</v>
      </c>
      <c r="B19" s="334">
        <v>99</v>
      </c>
      <c r="C19" s="331">
        <v>0.21354441344738001</v>
      </c>
      <c r="D19" s="331">
        <v>0.10443862527608901</v>
      </c>
      <c r="E19" s="331">
        <v>0.68201696872711204</v>
      </c>
      <c r="F19" s="337">
        <v>3</v>
      </c>
    </row>
    <row r="20" spans="1:6" x14ac:dyDescent="0.2">
      <c r="A20" s="2" t="s">
        <v>39</v>
      </c>
      <c r="B20" s="334">
        <v>101</v>
      </c>
      <c r="C20" s="331">
        <v>0.14304521679878199</v>
      </c>
      <c r="D20" s="331">
        <v>6.86061456799507E-2</v>
      </c>
      <c r="E20" s="331">
        <v>0.78834861516952504</v>
      </c>
      <c r="F20" s="337">
        <v>3</v>
      </c>
    </row>
    <row r="21" spans="1:6" x14ac:dyDescent="0.2">
      <c r="A21" s="2" t="s">
        <v>40</v>
      </c>
      <c r="B21" s="334">
        <v>87</v>
      </c>
      <c r="C21" s="331">
        <v>5.1164329051971401E-2</v>
      </c>
      <c r="D21" s="331">
        <v>2.7308026328682899E-2</v>
      </c>
      <c r="E21" s="331">
        <v>0.92152762413024902</v>
      </c>
      <c r="F21" s="337">
        <v>3</v>
      </c>
    </row>
    <row r="22" spans="1:6" x14ac:dyDescent="0.2">
      <c r="A22" s="2" t="s">
        <v>41</v>
      </c>
      <c r="B22" s="334">
        <v>105</v>
      </c>
      <c r="C22" s="331">
        <v>0.34817191958427401</v>
      </c>
      <c r="D22" s="331">
        <v>0.26095983386039701</v>
      </c>
      <c r="E22" s="331">
        <v>0.39086824655532798</v>
      </c>
      <c r="F22" s="337">
        <v>2</v>
      </c>
    </row>
    <row r="23" spans="1:6" x14ac:dyDescent="0.2">
      <c r="A23" s="2" t="s">
        <v>42</v>
      </c>
      <c r="B23" s="334">
        <v>102</v>
      </c>
      <c r="C23" s="331">
        <v>0.309532970190048</v>
      </c>
      <c r="D23" s="331">
        <v>0.17459911108017001</v>
      </c>
      <c r="E23" s="331">
        <v>0.51586788892746005</v>
      </c>
      <c r="F23" s="337">
        <v>3</v>
      </c>
    </row>
    <row r="24" spans="1:6" x14ac:dyDescent="0.2">
      <c r="A24" s="2" t="s">
        <v>43</v>
      </c>
      <c r="B24" s="334">
        <v>100</v>
      </c>
      <c r="C24" s="331">
        <v>0.20774869620799999</v>
      </c>
      <c r="D24" s="331">
        <v>0.29241293668746898</v>
      </c>
      <c r="E24" s="331">
        <v>0.49983838200569197</v>
      </c>
      <c r="F24" s="337">
        <v>2</v>
      </c>
    </row>
    <row r="25" spans="1:6" x14ac:dyDescent="0.2">
      <c r="A25" s="2" t="s">
        <v>44</v>
      </c>
      <c r="B25" s="334">
        <v>102</v>
      </c>
      <c r="C25" s="331">
        <v>0.19650854170322399</v>
      </c>
      <c r="D25" s="331">
        <v>9.2820696532726302E-2</v>
      </c>
      <c r="E25" s="331">
        <v>0.71067076921463002</v>
      </c>
      <c r="F25" s="337">
        <v>3</v>
      </c>
    </row>
    <row r="26" spans="1:6" x14ac:dyDescent="0.2">
      <c r="A26" s="2" t="s">
        <v>45</v>
      </c>
      <c r="B26" s="334">
        <v>98</v>
      </c>
      <c r="C26" s="331">
        <v>0.223829045891762</v>
      </c>
      <c r="D26" s="331">
        <v>0.17839446663856501</v>
      </c>
      <c r="E26" s="331">
        <v>0.59777647256851196</v>
      </c>
      <c r="F26" s="337">
        <v>3</v>
      </c>
    </row>
    <row r="27" spans="1:6" x14ac:dyDescent="0.2">
      <c r="A27" s="2" t="s">
        <v>46</v>
      </c>
      <c r="B27" s="334">
        <v>93</v>
      </c>
      <c r="C27" s="331">
        <v>0.10294711589813201</v>
      </c>
      <c r="D27" s="331">
        <v>9.1732248663902297E-2</v>
      </c>
      <c r="E27" s="331">
        <v>0.80532062053680398</v>
      </c>
      <c r="F27" s="337">
        <v>3</v>
      </c>
    </row>
    <row r="28" spans="1:6" x14ac:dyDescent="0.2">
      <c r="A28" s="2" t="s">
        <v>47</v>
      </c>
      <c r="B28" s="334">
        <v>106</v>
      </c>
      <c r="C28" s="331">
        <v>0.122607424855232</v>
      </c>
      <c r="D28" s="331">
        <v>8.4281913936138195E-2</v>
      </c>
      <c r="E28" s="331">
        <v>0.79311066865920998</v>
      </c>
      <c r="F28" s="337">
        <v>3</v>
      </c>
    </row>
    <row r="29" spans="1:6" x14ac:dyDescent="0.2">
      <c r="A29" s="2" t="s">
        <v>48</v>
      </c>
      <c r="B29" s="334">
        <v>100</v>
      </c>
      <c r="C29" s="331">
        <v>8.0024249851703602E-2</v>
      </c>
      <c r="D29" s="331">
        <v>9.2790603637695299E-2</v>
      </c>
      <c r="E29" s="331">
        <v>0.82718515396118197</v>
      </c>
      <c r="F29" s="337">
        <v>3</v>
      </c>
    </row>
    <row r="30" spans="1:6" x14ac:dyDescent="0.2">
      <c r="A30" s="2" t="s">
        <v>49</v>
      </c>
      <c r="B30" s="334">
        <v>91</v>
      </c>
      <c r="C30" s="331">
        <v>6.4088739454746205E-2</v>
      </c>
      <c r="D30" s="331">
        <v>3.9122626185417203E-2</v>
      </c>
      <c r="E30" s="331">
        <v>0.89678865671157804</v>
      </c>
      <c r="F30" s="337">
        <v>3</v>
      </c>
    </row>
    <row r="31" spans="1:6" x14ac:dyDescent="0.2">
      <c r="A31" s="2" t="s">
        <v>50</v>
      </c>
      <c r="B31" s="334">
        <v>83</v>
      </c>
      <c r="C31" s="331">
        <v>0.15106084942817699</v>
      </c>
      <c r="D31" s="331">
        <v>6.7207597196102101E-2</v>
      </c>
      <c r="E31" s="331">
        <v>0.78173154592514005</v>
      </c>
      <c r="F31" s="337">
        <v>3</v>
      </c>
    </row>
    <row r="32" spans="1:6" x14ac:dyDescent="0.2">
      <c r="A32" s="2" t="s">
        <v>51</v>
      </c>
      <c r="B32" s="334">
        <v>106</v>
      </c>
      <c r="C32" s="331">
        <v>0.28717964887619002</v>
      </c>
      <c r="D32" s="331">
        <v>0.16779157519340501</v>
      </c>
      <c r="E32" s="331">
        <v>0.54502880573272705</v>
      </c>
      <c r="F32" s="337">
        <v>3</v>
      </c>
    </row>
    <row r="33" spans="1:6" x14ac:dyDescent="0.2">
      <c r="A33" s="2" t="s">
        <v>52</v>
      </c>
      <c r="B33" s="334">
        <v>95</v>
      </c>
      <c r="C33" s="331">
        <v>0.22413106262683899</v>
      </c>
      <c r="D33" s="331">
        <v>0.12049725651741</v>
      </c>
      <c r="E33" s="331">
        <v>0.65537166595458995</v>
      </c>
      <c r="F33" s="337">
        <v>3</v>
      </c>
    </row>
    <row r="34" spans="1:6" x14ac:dyDescent="0.2">
      <c r="A34" s="2" t="s">
        <v>53</v>
      </c>
      <c r="B34" s="334">
        <v>98</v>
      </c>
      <c r="C34" s="331">
        <v>3.6634553223848301E-2</v>
      </c>
      <c r="D34" s="331">
        <v>9.1147027909755707E-2</v>
      </c>
      <c r="E34" s="331">
        <v>0.87221843004226696</v>
      </c>
      <c r="F34" s="337">
        <v>3</v>
      </c>
    </row>
    <row r="35" spans="1:6" x14ac:dyDescent="0.2">
      <c r="A35" s="2" t="s">
        <v>54</v>
      </c>
      <c r="B35" s="334">
        <v>106</v>
      </c>
      <c r="C35" s="331">
        <v>0.114676028490067</v>
      </c>
      <c r="D35" s="331">
        <v>0.101651549339294</v>
      </c>
      <c r="E35" s="331">
        <v>0.78367239236831698</v>
      </c>
      <c r="F35" s="337">
        <v>3</v>
      </c>
    </row>
    <row r="36" spans="1:6" x14ac:dyDescent="0.2">
      <c r="A36" s="2" t="s">
        <v>55</v>
      </c>
      <c r="B36" s="334">
        <v>86</v>
      </c>
      <c r="C36" s="331">
        <v>0.15545928478241</v>
      </c>
      <c r="D36" s="331">
        <v>0.15243846178054801</v>
      </c>
      <c r="E36" s="331">
        <v>0.69210225343704201</v>
      </c>
      <c r="F36" s="337">
        <v>3</v>
      </c>
    </row>
    <row r="37" spans="1:6" x14ac:dyDescent="0.2">
      <c r="A37" s="2" t="s">
        <v>56</v>
      </c>
      <c r="B37" s="334">
        <v>91</v>
      </c>
      <c r="C37" s="331">
        <v>0.108583733439445</v>
      </c>
      <c r="D37" s="331">
        <v>0.15662553906440699</v>
      </c>
      <c r="E37" s="331">
        <v>0.73479074239730802</v>
      </c>
      <c r="F37" s="337">
        <v>3</v>
      </c>
    </row>
    <row r="38" spans="1:6" x14ac:dyDescent="0.2">
      <c r="A38" s="2" t="s">
        <v>57</v>
      </c>
      <c r="B38" s="334">
        <v>105</v>
      </c>
      <c r="C38" s="331">
        <v>0.27934730052947998</v>
      </c>
      <c r="D38" s="331">
        <v>8.3387084305286394E-2</v>
      </c>
      <c r="E38" s="331">
        <v>0.63726562261581399</v>
      </c>
      <c r="F38" s="337">
        <v>3</v>
      </c>
    </row>
    <row r="39" spans="1:6" x14ac:dyDescent="0.2">
      <c r="A39" s="2" t="s">
        <v>58</v>
      </c>
      <c r="B39" s="334">
        <v>104</v>
      </c>
      <c r="C39" s="331">
        <v>0.186425656080246</v>
      </c>
      <c r="D39" s="331">
        <v>0.104688540101051</v>
      </c>
      <c r="E39" s="331">
        <v>0.70888578891754195</v>
      </c>
      <c r="F39" s="337">
        <v>3</v>
      </c>
    </row>
    <row r="40" spans="1:6" x14ac:dyDescent="0.2">
      <c r="A40" s="2" t="s">
        <v>59</v>
      </c>
      <c r="B40" s="334">
        <v>102</v>
      </c>
      <c r="C40" s="331">
        <v>0.15505251288413999</v>
      </c>
      <c r="D40" s="331">
        <v>9.6024401485919994E-2</v>
      </c>
      <c r="E40" s="331">
        <v>0.74892306327819802</v>
      </c>
      <c r="F40" s="337">
        <v>3</v>
      </c>
    </row>
    <row r="41" spans="1:6" x14ac:dyDescent="0.2">
      <c r="A41" s="2" t="s">
        <v>60</v>
      </c>
      <c r="B41" s="334">
        <v>100</v>
      </c>
      <c r="C41" s="331">
        <v>0.132019802927971</v>
      </c>
      <c r="D41" s="331">
        <v>9.2460080981254605E-2</v>
      </c>
      <c r="E41" s="331">
        <v>0.77552008628845204</v>
      </c>
      <c r="F41" s="337">
        <v>3</v>
      </c>
    </row>
    <row r="42" spans="1:6" x14ac:dyDescent="0.2">
      <c r="A42" s="2" t="s">
        <v>61</v>
      </c>
      <c r="B42" s="334">
        <v>101</v>
      </c>
      <c r="C42" s="331">
        <v>0.12089000642299701</v>
      </c>
      <c r="D42" s="331">
        <v>8.3610229194164304E-2</v>
      </c>
      <c r="E42" s="331">
        <v>0.79549974203109697</v>
      </c>
      <c r="F42" s="337">
        <v>3</v>
      </c>
    </row>
    <row r="43" spans="1:6" x14ac:dyDescent="0.2">
      <c r="A43" s="2" t="s">
        <v>62</v>
      </c>
      <c r="B43" s="334">
        <v>92</v>
      </c>
      <c r="C43" s="331">
        <v>0.14133706688880901</v>
      </c>
      <c r="D43" s="331">
        <v>0.163499340415001</v>
      </c>
      <c r="E43" s="331">
        <v>0.69516360759735096</v>
      </c>
      <c r="F43" s="337">
        <v>3</v>
      </c>
    </row>
    <row r="44" spans="1:6" x14ac:dyDescent="0.2">
      <c r="A44" s="2" t="s">
        <v>63</v>
      </c>
      <c r="B44" s="334">
        <v>97</v>
      </c>
      <c r="C44" s="331">
        <v>0.21443338692188299</v>
      </c>
      <c r="D44" s="331">
        <v>0.192518085241318</v>
      </c>
      <c r="E44" s="331">
        <v>0.59304851293563798</v>
      </c>
      <c r="F44" s="337">
        <v>3</v>
      </c>
    </row>
    <row r="45" spans="1:6" x14ac:dyDescent="0.2">
      <c r="A45" s="2" t="s">
        <v>64</v>
      </c>
      <c r="B45" s="334">
        <v>100</v>
      </c>
      <c r="C45" s="331">
        <v>0.23065567016601601</v>
      </c>
      <c r="D45" s="331">
        <v>0.17320010066032401</v>
      </c>
      <c r="E45" s="331">
        <v>0.596144199371338</v>
      </c>
      <c r="F45" s="337">
        <v>3</v>
      </c>
    </row>
    <row r="46" spans="1:6" x14ac:dyDescent="0.2">
      <c r="A46" s="2" t="s">
        <v>65</v>
      </c>
      <c r="B46" s="334">
        <v>103</v>
      </c>
      <c r="C46" s="331">
        <v>0.185167387127876</v>
      </c>
      <c r="D46" s="331">
        <v>0.12262427061796199</v>
      </c>
      <c r="E46" s="331">
        <v>0.69220834970474199</v>
      </c>
      <c r="F46" s="337">
        <v>3</v>
      </c>
    </row>
    <row r="47" spans="1:6" x14ac:dyDescent="0.2">
      <c r="A47" s="2" t="s">
        <v>66</v>
      </c>
      <c r="B47" s="334">
        <v>103</v>
      </c>
      <c r="C47" s="331">
        <v>3.5011954605579397E-2</v>
      </c>
      <c r="D47" s="331">
        <v>3.66414226591587E-2</v>
      </c>
      <c r="E47" s="331">
        <v>0.92834663391113303</v>
      </c>
      <c r="F47" s="337">
        <v>3</v>
      </c>
    </row>
    <row r="48" spans="1:6" x14ac:dyDescent="0.2">
      <c r="A48" s="2" t="s">
        <v>67</v>
      </c>
      <c r="B48" s="334">
        <v>93</v>
      </c>
      <c r="C48" s="331">
        <v>0.106368064880371</v>
      </c>
      <c r="D48" s="331">
        <v>7.0318698883056599E-2</v>
      </c>
      <c r="E48" s="331">
        <v>0.82331323623657204</v>
      </c>
      <c r="F48" s="337">
        <v>3</v>
      </c>
    </row>
    <row r="49" spans="1:6" x14ac:dyDescent="0.2">
      <c r="A49" s="2" t="s">
        <v>68</v>
      </c>
      <c r="B49" s="334">
        <v>90</v>
      </c>
      <c r="C49" s="331">
        <v>9.1379992663860293E-2</v>
      </c>
      <c r="D49" s="331">
        <v>9.3810915946960394E-2</v>
      </c>
      <c r="E49" s="331">
        <v>0.81480908393859897</v>
      </c>
      <c r="F49" s="337">
        <v>3</v>
      </c>
    </row>
    <row r="50" spans="1:6" x14ac:dyDescent="0.2">
      <c r="A50" s="2" t="s">
        <v>69</v>
      </c>
      <c r="B50" s="334">
        <v>72</v>
      </c>
      <c r="C50" s="331">
        <v>0.14480659365654</v>
      </c>
      <c r="D50" s="331">
        <v>2.76916231960058E-2</v>
      </c>
      <c r="E50" s="331">
        <v>0.82750177383422896</v>
      </c>
      <c r="F50" s="337">
        <v>3</v>
      </c>
    </row>
    <row r="51" spans="1:6" x14ac:dyDescent="0.2">
      <c r="A51" s="2" t="s">
        <v>70</v>
      </c>
      <c r="B51" s="334">
        <v>108</v>
      </c>
      <c r="C51" s="331">
        <v>0.22443275153636899</v>
      </c>
      <c r="D51" s="331">
        <v>0.11603544652462</v>
      </c>
      <c r="E51" s="331">
        <v>0.65953183174133301</v>
      </c>
      <c r="F51" s="337">
        <v>3</v>
      </c>
    </row>
    <row r="52" spans="1:6" x14ac:dyDescent="0.2">
      <c r="A52" s="2" t="s">
        <v>71</v>
      </c>
      <c r="B52" s="334">
        <v>84</v>
      </c>
      <c r="C52" s="331">
        <v>4.7245047986507402E-2</v>
      </c>
      <c r="D52" s="331">
        <v>5.4441101849079097E-2</v>
      </c>
      <c r="E52" s="331">
        <v>0.89831382036209095</v>
      </c>
      <c r="F52" s="337">
        <v>3</v>
      </c>
    </row>
    <row r="53" spans="1:6" x14ac:dyDescent="0.2">
      <c r="A53" s="2" t="s">
        <v>72</v>
      </c>
      <c r="B53" s="334">
        <v>99</v>
      </c>
      <c r="C53" s="331">
        <v>0.18786361813545199</v>
      </c>
      <c r="D53" s="331">
        <v>0.11504739522934</v>
      </c>
      <c r="E53" s="331">
        <v>0.69708895683288596</v>
      </c>
      <c r="F53" s="337">
        <v>3</v>
      </c>
    </row>
    <row r="54" spans="1:6" x14ac:dyDescent="0.2">
      <c r="A54" s="2" t="s">
        <v>73</v>
      </c>
      <c r="B54" s="334">
        <v>100</v>
      </c>
      <c r="C54" s="331">
        <v>0.190374225378036</v>
      </c>
      <c r="D54" s="331">
        <v>9.3063943088054699E-2</v>
      </c>
      <c r="E54" s="331">
        <v>0.71656185388565097</v>
      </c>
      <c r="F54" s="337">
        <v>3</v>
      </c>
    </row>
    <row r="55" spans="1:6" x14ac:dyDescent="0.2">
      <c r="A55" s="2" t="s">
        <v>74</v>
      </c>
      <c r="B55" s="334">
        <v>94</v>
      </c>
      <c r="C55" s="331">
        <v>6.5083868801593794E-2</v>
      </c>
      <c r="D55" s="331">
        <v>5.3496219217777301E-2</v>
      </c>
      <c r="E55" s="331">
        <v>0.881419897079468</v>
      </c>
      <c r="F55" s="337">
        <v>3</v>
      </c>
    </row>
    <row r="56" spans="1:6" x14ac:dyDescent="0.2">
      <c r="A56" s="2" t="s">
        <v>75</v>
      </c>
      <c r="B56" s="334">
        <v>103</v>
      </c>
      <c r="C56" s="331">
        <v>0.189260974526405</v>
      </c>
      <c r="D56" s="331">
        <v>0.31430149078369102</v>
      </c>
      <c r="E56" s="331">
        <v>0.49643751978874201</v>
      </c>
      <c r="F56" s="337">
        <v>2</v>
      </c>
    </row>
    <row r="57" spans="1:6" x14ac:dyDescent="0.2">
      <c r="A57" s="2" t="s">
        <v>76</v>
      </c>
      <c r="B57" s="334">
        <v>97</v>
      </c>
      <c r="C57" s="331">
        <v>0.27876761555671697</v>
      </c>
      <c r="D57" s="331">
        <v>0.17657247185707101</v>
      </c>
      <c r="E57" s="331">
        <v>0.54465991258621205</v>
      </c>
      <c r="F57" s="337">
        <v>3</v>
      </c>
    </row>
    <row r="58" spans="1:6" x14ac:dyDescent="0.2">
      <c r="A58" s="2" t="s">
        <v>77</v>
      </c>
      <c r="B58" s="334">
        <v>102</v>
      </c>
      <c r="C58" s="331">
        <v>0.23260256648063701</v>
      </c>
      <c r="D58" s="331">
        <v>0.15174919366836501</v>
      </c>
      <c r="E58" s="331">
        <v>0.61564821004867598</v>
      </c>
      <c r="F58" s="337">
        <v>3</v>
      </c>
    </row>
    <row r="59" spans="1:6" x14ac:dyDescent="0.2">
      <c r="A59" s="2" t="s">
        <v>78</v>
      </c>
      <c r="B59" s="334">
        <v>93</v>
      </c>
      <c r="C59" s="331">
        <v>0.21658429503440901</v>
      </c>
      <c r="D59" s="331">
        <v>0.114183150231838</v>
      </c>
      <c r="E59" s="331">
        <v>0.66923254728317305</v>
      </c>
      <c r="F59" s="337">
        <v>3</v>
      </c>
    </row>
    <row r="60" spans="1:6" x14ac:dyDescent="0.2">
      <c r="A60" s="2" t="s">
        <v>79</v>
      </c>
      <c r="B60" s="334">
        <v>92</v>
      </c>
      <c r="C60" s="331">
        <v>0.12080223113298399</v>
      </c>
      <c r="D60" s="331">
        <v>6.0773983597755397E-2</v>
      </c>
      <c r="E60" s="331">
        <v>0.81842380762100198</v>
      </c>
      <c r="F60" s="337">
        <v>3</v>
      </c>
    </row>
    <row r="61" spans="1:6" x14ac:dyDescent="0.2">
      <c r="A61" s="2" t="s">
        <v>80</v>
      </c>
      <c r="B61" s="334">
        <v>89</v>
      </c>
      <c r="C61" s="331">
        <v>3.9854556322097799E-2</v>
      </c>
      <c r="D61" s="331">
        <v>3.77138294279575E-2</v>
      </c>
      <c r="E61" s="331">
        <v>0.92243158817291304</v>
      </c>
      <c r="F61" s="337">
        <v>3</v>
      </c>
    </row>
    <row r="62" spans="1:6" x14ac:dyDescent="0.2">
      <c r="A62" s="2" t="s">
        <v>81</v>
      </c>
      <c r="B62" s="334">
        <v>120</v>
      </c>
      <c r="C62" s="331">
        <v>0.30011019110679599</v>
      </c>
      <c r="D62" s="331">
        <v>0.13534277677536</v>
      </c>
      <c r="E62" s="331">
        <v>0.56454706192016602</v>
      </c>
      <c r="F62" s="337">
        <v>3</v>
      </c>
    </row>
    <row r="63" spans="1:6" x14ac:dyDescent="0.2">
      <c r="A63" s="2" t="s">
        <v>82</v>
      </c>
      <c r="B63" s="334">
        <v>93</v>
      </c>
      <c r="C63" s="331">
        <v>0.221383422613144</v>
      </c>
      <c r="D63" s="331">
        <v>7.5970239937305506E-2</v>
      </c>
      <c r="E63" s="331">
        <v>0.70264631509780895</v>
      </c>
      <c r="F63" s="337">
        <v>3</v>
      </c>
    </row>
    <row r="64" spans="1:6" x14ac:dyDescent="0.2">
      <c r="A64" s="2" t="s">
        <v>83</v>
      </c>
      <c r="B64" s="334">
        <v>99</v>
      </c>
      <c r="C64" s="331">
        <v>3.0494173988699899E-2</v>
      </c>
      <c r="D64" s="331">
        <v>3.9056021720171002E-2</v>
      </c>
      <c r="E64" s="331">
        <v>0.93044978380203203</v>
      </c>
      <c r="F64" s="337">
        <v>3</v>
      </c>
    </row>
    <row r="65" spans="1:6" x14ac:dyDescent="0.2">
      <c r="A65" s="2" t="s">
        <v>84</v>
      </c>
      <c r="B65" s="334">
        <v>82</v>
      </c>
      <c r="C65" s="331">
        <v>0.128334775567055</v>
      </c>
      <c r="D65" s="331">
        <v>0.101262137293816</v>
      </c>
      <c r="E65" s="331">
        <v>0.77040308713912997</v>
      </c>
      <c r="F65" s="337">
        <v>3</v>
      </c>
    </row>
    <row r="66" spans="1:6" x14ac:dyDescent="0.2">
      <c r="A66" s="2" t="s">
        <v>85</v>
      </c>
      <c r="B66" s="334">
        <v>96</v>
      </c>
      <c r="C66" s="331">
        <v>0.305162012577057</v>
      </c>
      <c r="D66" s="331">
        <v>8.5501149296760601E-2</v>
      </c>
      <c r="E66" s="331">
        <v>0.60933685302734397</v>
      </c>
      <c r="F66" s="337">
        <v>3</v>
      </c>
    </row>
    <row r="67" spans="1:6" x14ac:dyDescent="0.2">
      <c r="A67" s="2" t="s">
        <v>86</v>
      </c>
      <c r="B67" s="334">
        <v>103</v>
      </c>
      <c r="C67" s="331">
        <v>0.25865676999092102</v>
      </c>
      <c r="D67" s="331">
        <v>0.14534245431423201</v>
      </c>
      <c r="E67" s="331">
        <v>0.59600079059600797</v>
      </c>
      <c r="F67" s="337">
        <v>3</v>
      </c>
    </row>
    <row r="68" spans="1:6" x14ac:dyDescent="0.2">
      <c r="A68" s="2" t="s">
        <v>87</v>
      </c>
      <c r="B68" s="334">
        <v>90</v>
      </c>
      <c r="C68" s="331">
        <v>0.26934343576431302</v>
      </c>
      <c r="D68" s="331">
        <v>0.11989370733499501</v>
      </c>
      <c r="E68" s="331">
        <v>0.61076283454894997</v>
      </c>
      <c r="F68" s="337">
        <v>3</v>
      </c>
    </row>
    <row r="69" spans="1:6" x14ac:dyDescent="0.2">
      <c r="A69" s="2" t="s">
        <v>88</v>
      </c>
      <c r="B69" s="334">
        <v>107</v>
      </c>
      <c r="C69" s="331">
        <v>0.15974657237529799</v>
      </c>
      <c r="D69" s="331">
        <v>0.18410298228263899</v>
      </c>
      <c r="E69" s="331">
        <v>0.65615046024322499</v>
      </c>
      <c r="F69" s="337">
        <v>3</v>
      </c>
    </row>
    <row r="70" spans="1:6" x14ac:dyDescent="0.2">
      <c r="A70" s="2" t="s">
        <v>89</v>
      </c>
      <c r="B70" s="334">
        <v>101</v>
      </c>
      <c r="C70" s="331">
        <v>6.5201684832572895E-2</v>
      </c>
      <c r="D70" s="331">
        <v>0.133112072944641</v>
      </c>
      <c r="E70" s="331">
        <v>0.80168622732162498</v>
      </c>
      <c r="F70" s="337">
        <v>3</v>
      </c>
    </row>
    <row r="71" spans="1:6" x14ac:dyDescent="0.2">
      <c r="A71" s="3" t="s">
        <v>90</v>
      </c>
      <c r="B71" s="335">
        <v>79</v>
      </c>
      <c r="C71" s="332">
        <v>7.1820303797721904E-2</v>
      </c>
      <c r="D71" s="332">
        <v>0.129106104373932</v>
      </c>
      <c r="E71" s="332">
        <v>0.79907357692718495</v>
      </c>
      <c r="F71" s="338">
        <v>3</v>
      </c>
    </row>
    <row r="73" spans="1:6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255</v>
      </c>
    </row>
    <row r="4" spans="1:10" x14ac:dyDescent="0.2">
      <c r="A4" t="s">
        <v>23</v>
      </c>
    </row>
    <row r="5" spans="1:10" ht="25.5" x14ac:dyDescent="0.2">
      <c r="A5" s="4" t="s">
        <v>24</v>
      </c>
      <c r="B5" s="4" t="s">
        <v>4</v>
      </c>
      <c r="C5" s="4" t="s">
        <v>256</v>
      </c>
      <c r="D5" s="4" t="s">
        <v>257</v>
      </c>
      <c r="E5" s="4" t="s">
        <v>258</v>
      </c>
      <c r="F5" s="4" t="s">
        <v>259</v>
      </c>
      <c r="G5" s="4" t="s">
        <v>260</v>
      </c>
      <c r="H5" s="4" t="s">
        <v>261</v>
      </c>
      <c r="I5" s="4" t="s">
        <v>262</v>
      </c>
      <c r="J5" s="4" t="s">
        <v>25</v>
      </c>
    </row>
    <row r="6" spans="1:10" x14ac:dyDescent="0.2">
      <c r="A6" s="5" t="s">
        <v>26</v>
      </c>
      <c r="B6" s="342" t="s">
        <v>1</v>
      </c>
      <c r="C6" s="339" t="s">
        <v>1</v>
      </c>
      <c r="D6" s="339" t="s">
        <v>1</v>
      </c>
      <c r="E6" s="339" t="s">
        <v>1</v>
      </c>
      <c r="F6" s="339" t="s">
        <v>1</v>
      </c>
      <c r="G6" s="339" t="s">
        <v>1</v>
      </c>
      <c r="H6" s="339" t="s">
        <v>1</v>
      </c>
      <c r="I6" s="339" t="s">
        <v>1</v>
      </c>
      <c r="J6" s="345" t="s">
        <v>1</v>
      </c>
    </row>
    <row r="7" spans="1:10" x14ac:dyDescent="0.2">
      <c r="A7" s="2" t="s">
        <v>26</v>
      </c>
      <c r="B7" s="343">
        <v>9604</v>
      </c>
      <c r="C7" s="340">
        <v>0.52051264047622703</v>
      </c>
      <c r="D7" s="340">
        <v>0.29305961728096003</v>
      </c>
      <c r="E7" s="340">
        <v>0.106288924813271</v>
      </c>
      <c r="F7" s="340">
        <v>6.0947332531213802E-2</v>
      </c>
      <c r="G7" s="340">
        <v>1.48568255826831E-2</v>
      </c>
      <c r="H7" s="340">
        <v>3.02950781770051E-3</v>
      </c>
      <c r="I7" s="340">
        <v>1.3051824644208E-3</v>
      </c>
      <c r="J7" s="346">
        <v>1.77088534832001</v>
      </c>
    </row>
    <row r="8" spans="1:10" x14ac:dyDescent="0.2">
      <c r="A8" s="5" t="s">
        <v>27</v>
      </c>
      <c r="B8" s="342" t="s">
        <v>1</v>
      </c>
      <c r="C8" s="339" t="s">
        <v>1</v>
      </c>
      <c r="D8" s="339" t="s">
        <v>1</v>
      </c>
      <c r="E8" s="339" t="s">
        <v>1</v>
      </c>
      <c r="F8" s="339" t="s">
        <v>1</v>
      </c>
      <c r="G8" s="339" t="s">
        <v>1</v>
      </c>
      <c r="H8" s="339" t="s">
        <v>1</v>
      </c>
      <c r="I8" s="339" t="s">
        <v>1</v>
      </c>
      <c r="J8" s="345" t="s">
        <v>1</v>
      </c>
    </row>
    <row r="9" spans="1:10" x14ac:dyDescent="0.2">
      <c r="A9" s="2" t="s">
        <v>28</v>
      </c>
      <c r="B9" s="343">
        <v>106</v>
      </c>
      <c r="C9" s="340">
        <v>0.75815218687057495</v>
      </c>
      <c r="D9" s="340">
        <v>0.18070651590824099</v>
      </c>
      <c r="E9" s="340">
        <v>3.8043476641178103E-2</v>
      </c>
      <c r="F9" s="340">
        <v>2.30978261679411E-2</v>
      </c>
      <c r="G9" s="340">
        <v>0</v>
      </c>
      <c r="H9" s="340">
        <v>0</v>
      </c>
      <c r="I9" s="340">
        <v>0</v>
      </c>
      <c r="J9" s="346">
        <v>1.3260869979858401</v>
      </c>
    </row>
    <row r="10" spans="1:10" x14ac:dyDescent="0.2">
      <c r="A10" s="2" t="s">
        <v>29</v>
      </c>
      <c r="B10" s="343">
        <v>104</v>
      </c>
      <c r="C10" s="340">
        <v>0.61291486024856601</v>
      </c>
      <c r="D10" s="340">
        <v>0.25628229975700401</v>
      </c>
      <c r="E10" s="340">
        <v>7.8583098948001903E-2</v>
      </c>
      <c r="F10" s="340">
        <v>3.8666099309921299E-2</v>
      </c>
      <c r="G10" s="340">
        <v>1.3553637079894499E-2</v>
      </c>
      <c r="H10" s="340">
        <v>0</v>
      </c>
      <c r="I10" s="340">
        <v>0</v>
      </c>
      <c r="J10" s="346">
        <v>1.58366131782532</v>
      </c>
    </row>
    <row r="11" spans="1:10" x14ac:dyDescent="0.2">
      <c r="A11" s="2" t="s">
        <v>30</v>
      </c>
      <c r="B11" s="343">
        <v>127</v>
      </c>
      <c r="C11" s="340">
        <v>0.69301408529281605</v>
      </c>
      <c r="D11" s="340">
        <v>0.18410667777061501</v>
      </c>
      <c r="E11" s="340">
        <v>6.2712989747524303E-2</v>
      </c>
      <c r="F11" s="340">
        <v>4.3729204684495898E-2</v>
      </c>
      <c r="G11" s="340">
        <v>1.3698951341211799E-2</v>
      </c>
      <c r="H11" s="340">
        <v>2.7381170075386802E-3</v>
      </c>
      <c r="I11" s="340">
        <v>0</v>
      </c>
      <c r="J11" s="346">
        <v>1.5092066526412999</v>
      </c>
    </row>
    <row r="12" spans="1:10" x14ac:dyDescent="0.2">
      <c r="A12" s="2" t="s">
        <v>31</v>
      </c>
      <c r="B12" s="343">
        <v>111</v>
      </c>
      <c r="C12" s="340">
        <v>0.61659240722656194</v>
      </c>
      <c r="D12" s="340">
        <v>0.22461023926734899</v>
      </c>
      <c r="E12" s="340">
        <v>7.9287305474281297E-2</v>
      </c>
      <c r="F12" s="340">
        <v>6.9466918706893893E-2</v>
      </c>
      <c r="G12" s="340">
        <v>1.0043106973171199E-2</v>
      </c>
      <c r="H12" s="340">
        <v>0</v>
      </c>
      <c r="I12" s="340">
        <v>0</v>
      </c>
      <c r="J12" s="346">
        <v>1.63175797462463</v>
      </c>
    </row>
    <row r="13" spans="1:10" x14ac:dyDescent="0.2">
      <c r="A13" s="2" t="s">
        <v>32</v>
      </c>
      <c r="B13" s="343">
        <v>109</v>
      </c>
      <c r="C13" s="340">
        <v>0.615764200687408</v>
      </c>
      <c r="D13" s="340">
        <v>0.22030645608902</v>
      </c>
      <c r="E13" s="340">
        <v>8.7025970220565796E-2</v>
      </c>
      <c r="F13" s="340">
        <v>7.0497088134288802E-2</v>
      </c>
      <c r="G13" s="340">
        <v>6.4063156023621603E-3</v>
      </c>
      <c r="H13" s="340">
        <v>0</v>
      </c>
      <c r="I13" s="340">
        <v>0</v>
      </c>
      <c r="J13" s="346">
        <v>1.63147497177124</v>
      </c>
    </row>
    <row r="14" spans="1:10" x14ac:dyDescent="0.2">
      <c r="A14" s="2" t="s">
        <v>33</v>
      </c>
      <c r="B14" s="343">
        <v>98</v>
      </c>
      <c r="C14" s="340">
        <v>0.51270931959152199</v>
      </c>
      <c r="D14" s="340">
        <v>0.26073214411735501</v>
      </c>
      <c r="E14" s="340">
        <v>0.109753407537937</v>
      </c>
      <c r="F14" s="340">
        <v>0.10835838317871101</v>
      </c>
      <c r="G14" s="340">
        <v>8.4467278793454205E-3</v>
      </c>
      <c r="H14" s="340">
        <v>0</v>
      </c>
      <c r="I14" s="340">
        <v>0</v>
      </c>
      <c r="J14" s="346">
        <v>1.83910095691681</v>
      </c>
    </row>
    <row r="15" spans="1:10" x14ac:dyDescent="0.2">
      <c r="A15" s="2" t="s">
        <v>34</v>
      </c>
      <c r="B15" s="343">
        <v>95</v>
      </c>
      <c r="C15" s="340">
        <v>0.60923218727111805</v>
      </c>
      <c r="D15" s="340">
        <v>0.24812704324722301</v>
      </c>
      <c r="E15" s="340">
        <v>7.4308879673481001E-2</v>
      </c>
      <c r="F15" s="340">
        <v>5.1212865859270103E-2</v>
      </c>
      <c r="G15" s="340">
        <v>1.4358286745846299E-2</v>
      </c>
      <c r="H15" s="340">
        <v>2.76070926338434E-3</v>
      </c>
      <c r="I15" s="340">
        <v>0</v>
      </c>
      <c r="J15" s="346">
        <v>1.62162005901337</v>
      </c>
    </row>
    <row r="16" spans="1:10" x14ac:dyDescent="0.2">
      <c r="A16" s="2" t="s">
        <v>35</v>
      </c>
      <c r="B16" s="343">
        <v>106</v>
      </c>
      <c r="C16" s="340">
        <v>0.58145827054977395</v>
      </c>
      <c r="D16" s="340">
        <v>0.241176202893257</v>
      </c>
      <c r="E16" s="340">
        <v>9.4373293220996898E-2</v>
      </c>
      <c r="F16" s="340">
        <v>6.1754766851663603E-2</v>
      </c>
      <c r="G16" s="340">
        <v>1.7859982326626798E-2</v>
      </c>
      <c r="H16" s="340">
        <v>3.3774857874959699E-3</v>
      </c>
      <c r="I16" s="340">
        <v>0</v>
      </c>
      <c r="J16" s="346">
        <v>1.70351445674896</v>
      </c>
    </row>
    <row r="17" spans="1:10" x14ac:dyDescent="0.2">
      <c r="A17" s="2" t="s">
        <v>36</v>
      </c>
      <c r="B17" s="343">
        <v>79</v>
      </c>
      <c r="C17" s="340">
        <v>0.58310526609420799</v>
      </c>
      <c r="D17" s="340">
        <v>0.27518349885940602</v>
      </c>
      <c r="E17" s="340">
        <v>8.6015440523624406E-2</v>
      </c>
      <c r="F17" s="340">
        <v>4.5616656541824299E-2</v>
      </c>
      <c r="G17" s="340">
        <v>0</v>
      </c>
      <c r="H17" s="340">
        <v>1.00791659206152E-2</v>
      </c>
      <c r="I17" s="340">
        <v>0</v>
      </c>
      <c r="J17" s="346">
        <v>1.63446021080017</v>
      </c>
    </row>
    <row r="18" spans="1:10" x14ac:dyDescent="0.2">
      <c r="A18" s="2" t="s">
        <v>37</v>
      </c>
      <c r="B18" s="343">
        <v>81</v>
      </c>
      <c r="C18" s="340">
        <v>0.589333355426788</v>
      </c>
      <c r="D18" s="340">
        <v>0.25633332133293202</v>
      </c>
      <c r="E18" s="340">
        <v>8.8666670024395003E-2</v>
      </c>
      <c r="F18" s="340">
        <v>5.6975226849317599E-2</v>
      </c>
      <c r="G18" s="340">
        <v>8.69143847376108E-3</v>
      </c>
      <c r="H18" s="340">
        <v>0</v>
      </c>
      <c r="I18" s="340">
        <v>0</v>
      </c>
      <c r="J18" s="346">
        <v>1.6393581628799401</v>
      </c>
    </row>
    <row r="19" spans="1:10" x14ac:dyDescent="0.2">
      <c r="A19" s="2" t="s">
        <v>38</v>
      </c>
      <c r="B19" s="343">
        <v>102</v>
      </c>
      <c r="C19" s="340">
        <v>0.54831820726394698</v>
      </c>
      <c r="D19" s="340">
        <v>0.28607016801834101</v>
      </c>
      <c r="E19" s="340">
        <v>9.3791015446186093E-2</v>
      </c>
      <c r="F19" s="340">
        <v>4.7442976385355003E-2</v>
      </c>
      <c r="G19" s="340">
        <v>1.4484541490674E-2</v>
      </c>
      <c r="H19" s="340">
        <v>9.8930671811103803E-3</v>
      </c>
      <c r="I19" s="340">
        <v>0</v>
      </c>
      <c r="J19" s="346">
        <v>1.7233846187591599</v>
      </c>
    </row>
    <row r="20" spans="1:10" x14ac:dyDescent="0.2">
      <c r="A20" s="2" t="s">
        <v>39</v>
      </c>
      <c r="B20" s="343">
        <v>102</v>
      </c>
      <c r="C20" s="340">
        <v>0.51630526781082198</v>
      </c>
      <c r="D20" s="340">
        <v>0.30458277463913003</v>
      </c>
      <c r="E20" s="340">
        <v>9.9575139582157093E-2</v>
      </c>
      <c r="F20" s="340">
        <v>5.5340792983770398E-2</v>
      </c>
      <c r="G20" s="340">
        <v>2.4196006357669799E-2</v>
      </c>
      <c r="H20" s="340">
        <v>0</v>
      </c>
      <c r="I20" s="340">
        <v>0</v>
      </c>
      <c r="J20" s="346">
        <v>1.76653945446014</v>
      </c>
    </row>
    <row r="21" spans="1:10" x14ac:dyDescent="0.2">
      <c r="A21" s="2" t="s">
        <v>40</v>
      </c>
      <c r="B21" s="343">
        <v>86</v>
      </c>
      <c r="C21" s="340">
        <v>0.314206331968307</v>
      </c>
      <c r="D21" s="340">
        <v>0.35680624842643699</v>
      </c>
      <c r="E21" s="340">
        <v>0.160865187644958</v>
      </c>
      <c r="F21" s="340">
        <v>0.14426377415656999</v>
      </c>
      <c r="G21" s="340">
        <v>2.3858483880758299E-2</v>
      </c>
      <c r="H21" s="340">
        <v>0</v>
      </c>
      <c r="I21" s="340">
        <v>0</v>
      </c>
      <c r="J21" s="346">
        <v>2.2067618370056201</v>
      </c>
    </row>
    <row r="22" spans="1:10" x14ac:dyDescent="0.2">
      <c r="A22" s="2" t="s">
        <v>41</v>
      </c>
      <c r="B22" s="343">
        <v>105</v>
      </c>
      <c r="C22" s="340">
        <v>0.66955584287643399</v>
      </c>
      <c r="D22" s="340">
        <v>0.205183550715446</v>
      </c>
      <c r="E22" s="340">
        <v>6.3406266272067996E-2</v>
      </c>
      <c r="F22" s="340">
        <v>3.0561402440071099E-2</v>
      </c>
      <c r="G22" s="340">
        <v>1.7889533191919299E-2</v>
      </c>
      <c r="H22" s="340">
        <v>3.7623306270688798E-3</v>
      </c>
      <c r="I22" s="340">
        <v>9.6410950645804405E-3</v>
      </c>
      <c r="J22" s="346">
        <v>1.5718966722488401</v>
      </c>
    </row>
    <row r="23" spans="1:10" x14ac:dyDescent="0.2">
      <c r="A23" s="2" t="s">
        <v>42</v>
      </c>
      <c r="B23" s="343">
        <v>104</v>
      </c>
      <c r="C23" s="340">
        <v>0.65934586524963401</v>
      </c>
      <c r="D23" s="340">
        <v>0.19518242776393899</v>
      </c>
      <c r="E23" s="340">
        <v>6.8012751638889299E-2</v>
      </c>
      <c r="F23" s="340">
        <v>6.5714098513126401E-2</v>
      </c>
      <c r="G23" s="340">
        <v>6.25580083578825E-3</v>
      </c>
      <c r="H23" s="340">
        <v>0</v>
      </c>
      <c r="I23" s="340">
        <v>5.4890653118491199E-3</v>
      </c>
      <c r="J23" s="346">
        <v>1.5863078832626301</v>
      </c>
    </row>
    <row r="24" spans="1:10" x14ac:dyDescent="0.2">
      <c r="A24" s="2" t="s">
        <v>43</v>
      </c>
      <c r="B24" s="343">
        <v>101</v>
      </c>
      <c r="C24" s="340">
        <v>0.63959765434265103</v>
      </c>
      <c r="D24" s="340">
        <v>0.21908734738826799</v>
      </c>
      <c r="E24" s="340">
        <v>7.9489693045616094E-2</v>
      </c>
      <c r="F24" s="340">
        <v>5.3862087428569801E-2</v>
      </c>
      <c r="G24" s="340">
        <v>4.6940972097218002E-3</v>
      </c>
      <c r="H24" s="340">
        <v>3.2691345550119899E-3</v>
      </c>
      <c r="I24" s="340">
        <v>0</v>
      </c>
      <c r="J24" s="346">
        <v>1.5747750997543299</v>
      </c>
    </row>
    <row r="25" spans="1:10" x14ac:dyDescent="0.2">
      <c r="A25" s="2" t="s">
        <v>44</v>
      </c>
      <c r="B25" s="343">
        <v>102</v>
      </c>
      <c r="C25" s="340">
        <v>0.56659972667694103</v>
      </c>
      <c r="D25" s="340">
        <v>0.27589714527130099</v>
      </c>
      <c r="E25" s="340">
        <v>9.2973075807094602E-2</v>
      </c>
      <c r="F25" s="340">
        <v>5.21535724401474E-2</v>
      </c>
      <c r="G25" s="340">
        <v>3.8457894697785399E-3</v>
      </c>
      <c r="H25" s="340">
        <v>4.2653535492718202E-3</v>
      </c>
      <c r="I25" s="340">
        <v>4.2653535492718202E-3</v>
      </c>
      <c r="J25" s="346">
        <v>1.6806061267852801</v>
      </c>
    </row>
    <row r="26" spans="1:10" x14ac:dyDescent="0.2">
      <c r="A26" s="2" t="s">
        <v>45</v>
      </c>
      <c r="B26" s="343">
        <v>95</v>
      </c>
      <c r="C26" s="340">
        <v>0.59150326251983598</v>
      </c>
      <c r="D26" s="340">
        <v>0.25512734055519098</v>
      </c>
      <c r="E26" s="340">
        <v>8.4629252552986103E-2</v>
      </c>
      <c r="F26" s="340">
        <v>6.8740136921405806E-2</v>
      </c>
      <c r="G26" s="340">
        <v>0</v>
      </c>
      <c r="H26" s="340">
        <v>0</v>
      </c>
      <c r="I26" s="340">
        <v>0</v>
      </c>
      <c r="J26" s="346">
        <v>1.6306062936782799</v>
      </c>
    </row>
    <row r="27" spans="1:10" x14ac:dyDescent="0.2">
      <c r="A27" s="2" t="s">
        <v>46</v>
      </c>
      <c r="B27" s="343">
        <v>95</v>
      </c>
      <c r="C27" s="340">
        <v>0.477153420448303</v>
      </c>
      <c r="D27" s="340">
        <v>0.38765269517898598</v>
      </c>
      <c r="E27" s="340">
        <v>8.4799028933048207E-2</v>
      </c>
      <c r="F27" s="340">
        <v>5.03948517143726E-2</v>
      </c>
      <c r="G27" s="340">
        <v>0</v>
      </c>
      <c r="H27" s="340">
        <v>0</v>
      </c>
      <c r="I27" s="340">
        <v>0</v>
      </c>
      <c r="J27" s="346">
        <v>1.70843529701233</v>
      </c>
    </row>
    <row r="28" spans="1:10" x14ac:dyDescent="0.2">
      <c r="A28" s="2" t="s">
        <v>47</v>
      </c>
      <c r="B28" s="343">
        <v>105</v>
      </c>
      <c r="C28" s="340">
        <v>0.38474357128143299</v>
      </c>
      <c r="D28" s="340">
        <v>0.37741744518280002</v>
      </c>
      <c r="E28" s="340">
        <v>0.12152355909347499</v>
      </c>
      <c r="F28" s="340">
        <v>8.9663423597812694E-2</v>
      </c>
      <c r="G28" s="340">
        <v>8.5920430719852395E-3</v>
      </c>
      <c r="H28" s="340">
        <v>1.80599447339773E-2</v>
      </c>
      <c r="I28" s="340">
        <v>0</v>
      </c>
      <c r="J28" s="346">
        <v>2.0141227245330802</v>
      </c>
    </row>
    <row r="29" spans="1:10" x14ac:dyDescent="0.2">
      <c r="A29" s="2" t="s">
        <v>48</v>
      </c>
      <c r="B29" s="343">
        <v>98</v>
      </c>
      <c r="C29" s="340">
        <v>0.47050532698631298</v>
      </c>
      <c r="D29" s="340">
        <v>0.32232737541198703</v>
      </c>
      <c r="E29" s="340">
        <v>0.119991943240166</v>
      </c>
      <c r="F29" s="340">
        <v>7.2156228125095395E-2</v>
      </c>
      <c r="G29" s="340">
        <v>1.50191262364388E-2</v>
      </c>
      <c r="H29" s="340">
        <v>0</v>
      </c>
      <c r="I29" s="340">
        <v>0</v>
      </c>
      <c r="J29" s="346">
        <v>1.83885645866394</v>
      </c>
    </row>
    <row r="30" spans="1:10" x14ac:dyDescent="0.2">
      <c r="A30" s="2" t="s">
        <v>49</v>
      </c>
      <c r="B30" s="343">
        <v>92</v>
      </c>
      <c r="C30" s="340">
        <v>0.26021957397460899</v>
      </c>
      <c r="D30" s="340">
        <v>0.38190236687660201</v>
      </c>
      <c r="E30" s="340">
        <v>0.18757022917270699</v>
      </c>
      <c r="F30" s="340">
        <v>0.155967772006989</v>
      </c>
      <c r="G30" s="340">
        <v>1.43400495871902E-2</v>
      </c>
      <c r="H30" s="340">
        <v>0</v>
      </c>
      <c r="I30" s="340">
        <v>0</v>
      </c>
      <c r="J30" s="346">
        <v>2.2823064327239999</v>
      </c>
    </row>
    <row r="31" spans="1:10" x14ac:dyDescent="0.2">
      <c r="A31" s="2" t="s">
        <v>50</v>
      </c>
      <c r="B31" s="343">
        <v>83</v>
      </c>
      <c r="C31" s="340">
        <v>0.29327356815338101</v>
      </c>
      <c r="D31" s="340">
        <v>0.390230983495712</v>
      </c>
      <c r="E31" s="340">
        <v>0.18830913305282601</v>
      </c>
      <c r="F31" s="340">
        <v>0.11494570970535301</v>
      </c>
      <c r="G31" s="340">
        <v>1.3240629807114599E-2</v>
      </c>
      <c r="H31" s="340">
        <v>0</v>
      </c>
      <c r="I31" s="340">
        <v>0</v>
      </c>
      <c r="J31" s="346">
        <v>2.1646487712860099</v>
      </c>
    </row>
    <row r="32" spans="1:10" x14ac:dyDescent="0.2">
      <c r="A32" s="2" t="s">
        <v>51</v>
      </c>
      <c r="B32" s="343">
        <v>107</v>
      </c>
      <c r="C32" s="340">
        <v>0.64742195606231701</v>
      </c>
      <c r="D32" s="340">
        <v>0.21214382350444799</v>
      </c>
      <c r="E32" s="340">
        <v>7.3066487908363301E-2</v>
      </c>
      <c r="F32" s="340">
        <v>4.6904154121875798E-2</v>
      </c>
      <c r="G32" s="340">
        <v>1.3617677614092801E-2</v>
      </c>
      <c r="H32" s="340">
        <v>6.8458751775324301E-3</v>
      </c>
      <c r="I32" s="340">
        <v>0</v>
      </c>
      <c r="J32" s="346">
        <v>1.5876893997192401</v>
      </c>
    </row>
    <row r="33" spans="1:10" x14ac:dyDescent="0.2">
      <c r="A33" s="2" t="s">
        <v>52</v>
      </c>
      <c r="B33" s="343">
        <v>96</v>
      </c>
      <c r="C33" s="340">
        <v>0.550889492034912</v>
      </c>
      <c r="D33" s="340">
        <v>0.26742896437644997</v>
      </c>
      <c r="E33" s="340">
        <v>9.9000141024589497E-2</v>
      </c>
      <c r="F33" s="340">
        <v>7.3963724076747894E-2</v>
      </c>
      <c r="G33" s="340">
        <v>8.7177120149135607E-3</v>
      </c>
      <c r="H33" s="340">
        <v>0</v>
      </c>
      <c r="I33" s="340">
        <v>0</v>
      </c>
      <c r="J33" s="346">
        <v>1.72219121456146</v>
      </c>
    </row>
    <row r="34" spans="1:10" x14ac:dyDescent="0.2">
      <c r="A34" s="2" t="s">
        <v>53</v>
      </c>
      <c r="B34" s="343">
        <v>100</v>
      </c>
      <c r="C34" s="340">
        <v>0.463052988052368</v>
      </c>
      <c r="D34" s="340">
        <v>0.32387718558311501</v>
      </c>
      <c r="E34" s="340">
        <v>0.108326576650143</v>
      </c>
      <c r="F34" s="340">
        <v>7.7522091567516299E-2</v>
      </c>
      <c r="G34" s="340">
        <v>2.1365495398640601E-2</v>
      </c>
      <c r="H34" s="340">
        <v>5.8556697331368897E-3</v>
      </c>
      <c r="I34" s="340">
        <v>0</v>
      </c>
      <c r="J34" s="346">
        <v>1.8878369331359901</v>
      </c>
    </row>
    <row r="35" spans="1:10" x14ac:dyDescent="0.2">
      <c r="A35" s="2" t="s">
        <v>54</v>
      </c>
      <c r="B35" s="343">
        <v>108</v>
      </c>
      <c r="C35" s="340">
        <v>0.40012180805206299</v>
      </c>
      <c r="D35" s="340">
        <v>0.34875425696373002</v>
      </c>
      <c r="E35" s="340">
        <v>0.13574267923831901</v>
      </c>
      <c r="F35" s="340">
        <v>0.10463160276413</v>
      </c>
      <c r="G35" s="340">
        <v>1.07496688142419E-2</v>
      </c>
      <c r="H35" s="340">
        <v>0</v>
      </c>
      <c r="I35" s="340">
        <v>0</v>
      </c>
      <c r="J35" s="346">
        <v>1.97713303565979</v>
      </c>
    </row>
    <row r="36" spans="1:10" x14ac:dyDescent="0.2">
      <c r="A36" s="2" t="s">
        <v>55</v>
      </c>
      <c r="B36" s="343">
        <v>88</v>
      </c>
      <c r="C36" s="340">
        <v>0.43477404117584201</v>
      </c>
      <c r="D36" s="340">
        <v>0.336080312728882</v>
      </c>
      <c r="E36" s="340">
        <v>0.13530506193637801</v>
      </c>
      <c r="F36" s="340">
        <v>7.3065325617790194E-2</v>
      </c>
      <c r="G36" s="340">
        <v>7.6857316307723496E-3</v>
      </c>
      <c r="H36" s="340">
        <v>0</v>
      </c>
      <c r="I36" s="340">
        <v>1.3089546933770201E-2</v>
      </c>
      <c r="J36" s="346">
        <v>1.9351665973663299</v>
      </c>
    </row>
    <row r="37" spans="1:10" x14ac:dyDescent="0.2">
      <c r="A37" s="2" t="s">
        <v>56</v>
      </c>
      <c r="B37" s="343">
        <v>91</v>
      </c>
      <c r="C37" s="340">
        <v>0.42958161234855702</v>
      </c>
      <c r="D37" s="340">
        <v>0.33588686585426297</v>
      </c>
      <c r="E37" s="340">
        <v>0.11520329862832999</v>
      </c>
      <c r="F37" s="340">
        <v>0.103520251810551</v>
      </c>
      <c r="G37" s="340">
        <v>1.58079713582993E-2</v>
      </c>
      <c r="H37" s="340">
        <v>0</v>
      </c>
      <c r="I37" s="340">
        <v>0</v>
      </c>
      <c r="J37" s="346">
        <v>1.94008612632751</v>
      </c>
    </row>
    <row r="38" spans="1:10" x14ac:dyDescent="0.2">
      <c r="A38" s="2" t="s">
        <v>57</v>
      </c>
      <c r="B38" s="343">
        <v>104</v>
      </c>
      <c r="C38" s="340">
        <v>0.57810980081558205</v>
      </c>
      <c r="D38" s="340">
        <v>0.224985226988792</v>
      </c>
      <c r="E38" s="340">
        <v>0.104425549507141</v>
      </c>
      <c r="F38" s="340">
        <v>6.4294062554836301E-2</v>
      </c>
      <c r="G38" s="340">
        <v>2.0773373544216201E-2</v>
      </c>
      <c r="H38" s="340">
        <v>7.4119940400123596E-3</v>
      </c>
      <c r="I38" s="340">
        <v>0</v>
      </c>
      <c r="J38" s="346">
        <v>1.7468719482421899</v>
      </c>
    </row>
    <row r="39" spans="1:10" x14ac:dyDescent="0.2">
      <c r="A39" s="2" t="s">
        <v>58</v>
      </c>
      <c r="B39" s="343">
        <v>106</v>
      </c>
      <c r="C39" s="340">
        <v>0.62965470552444502</v>
      </c>
      <c r="D39" s="340">
        <v>0.218109801411629</v>
      </c>
      <c r="E39" s="340">
        <v>8.0781407654285403E-2</v>
      </c>
      <c r="F39" s="340">
        <v>6.1212439090013497E-2</v>
      </c>
      <c r="G39" s="340">
        <v>1.0241628624498801E-2</v>
      </c>
      <c r="H39" s="340">
        <v>0</v>
      </c>
      <c r="I39" s="340">
        <v>0</v>
      </c>
      <c r="J39" s="346">
        <v>1.60427641868591</v>
      </c>
    </row>
    <row r="40" spans="1:10" x14ac:dyDescent="0.2">
      <c r="A40" s="2" t="s">
        <v>59</v>
      </c>
      <c r="B40" s="343">
        <v>104</v>
      </c>
      <c r="C40" s="340">
        <v>0.56192600727081299</v>
      </c>
      <c r="D40" s="340">
        <v>0.27472922205924999</v>
      </c>
      <c r="E40" s="340">
        <v>8.6122013628482805E-2</v>
      </c>
      <c r="F40" s="340">
        <v>5.2341841161251103E-2</v>
      </c>
      <c r="G40" s="340">
        <v>1.5405784361064399E-2</v>
      </c>
      <c r="H40" s="340">
        <v>0</v>
      </c>
      <c r="I40" s="340">
        <v>9.4751119613647496E-3</v>
      </c>
      <c r="J40" s="346">
        <v>1.7224725484848</v>
      </c>
    </row>
    <row r="41" spans="1:10" x14ac:dyDescent="0.2">
      <c r="A41" s="2" t="s">
        <v>60</v>
      </c>
      <c r="B41" s="343">
        <v>99</v>
      </c>
      <c r="C41" s="340">
        <v>0.61754614114761397</v>
      </c>
      <c r="D41" s="340">
        <v>0.26302471756935097</v>
      </c>
      <c r="E41" s="340">
        <v>6.9848887622356401E-2</v>
      </c>
      <c r="F41" s="340">
        <v>3.6737412214279203E-2</v>
      </c>
      <c r="G41" s="340">
        <v>1.28428265452385E-2</v>
      </c>
      <c r="H41" s="340">
        <v>0</v>
      </c>
      <c r="I41" s="340">
        <v>0</v>
      </c>
      <c r="J41" s="346">
        <v>1.5643060207366899</v>
      </c>
    </row>
    <row r="42" spans="1:10" x14ac:dyDescent="0.2">
      <c r="A42" s="2" t="s">
        <v>61</v>
      </c>
      <c r="B42" s="343">
        <v>103</v>
      </c>
      <c r="C42" s="340">
        <v>0.50454169511795</v>
      </c>
      <c r="D42" s="340">
        <v>0.284888535737991</v>
      </c>
      <c r="E42" s="340">
        <v>0.110239468514919</v>
      </c>
      <c r="F42" s="340">
        <v>8.9604504406452207E-2</v>
      </c>
      <c r="G42" s="340">
        <v>1.07257990166545E-2</v>
      </c>
      <c r="H42" s="340">
        <v>0</v>
      </c>
      <c r="I42" s="340">
        <v>0</v>
      </c>
      <c r="J42" s="346">
        <v>1.81708419322968</v>
      </c>
    </row>
    <row r="43" spans="1:10" x14ac:dyDescent="0.2">
      <c r="A43" s="2" t="s">
        <v>62</v>
      </c>
      <c r="B43" s="343">
        <v>92</v>
      </c>
      <c r="C43" s="340">
        <v>0.49977499246597301</v>
      </c>
      <c r="D43" s="340">
        <v>0.24216994643211401</v>
      </c>
      <c r="E43" s="340">
        <v>0.13097423315048201</v>
      </c>
      <c r="F43" s="340">
        <v>0.10491964966058701</v>
      </c>
      <c r="G43" s="340">
        <v>2.2161172702908499E-2</v>
      </c>
      <c r="H43" s="340">
        <v>0</v>
      </c>
      <c r="I43" s="340">
        <v>0</v>
      </c>
      <c r="J43" s="346">
        <v>1.9075220823287999</v>
      </c>
    </row>
    <row r="44" spans="1:10" x14ac:dyDescent="0.2">
      <c r="A44" s="2" t="s">
        <v>63</v>
      </c>
      <c r="B44" s="343">
        <v>97</v>
      </c>
      <c r="C44" s="340">
        <v>0.60053145885467496</v>
      </c>
      <c r="D44" s="340">
        <v>0.21891893446445501</v>
      </c>
      <c r="E44" s="340">
        <v>9.3938715755939498E-2</v>
      </c>
      <c r="F44" s="340">
        <v>6.8097896873951E-2</v>
      </c>
      <c r="G44" s="340">
        <v>6.7019150592386697E-3</v>
      </c>
      <c r="H44" s="340">
        <v>4.41776076331735E-3</v>
      </c>
      <c r="I44" s="340">
        <v>7.3933121748268604E-3</v>
      </c>
      <c r="J44" s="346">
        <v>1.70434641838074</v>
      </c>
    </row>
    <row r="45" spans="1:10" x14ac:dyDescent="0.2">
      <c r="A45" s="2" t="s">
        <v>64</v>
      </c>
      <c r="B45" s="343">
        <v>102</v>
      </c>
      <c r="C45" s="340">
        <v>0.594468593597412</v>
      </c>
      <c r="D45" s="340">
        <v>0.226227477192879</v>
      </c>
      <c r="E45" s="340">
        <v>9.4934739172458593E-2</v>
      </c>
      <c r="F45" s="340">
        <v>4.7743793576955802E-2</v>
      </c>
      <c r="G45" s="340">
        <v>1.56911052763462E-2</v>
      </c>
      <c r="H45" s="340">
        <v>2.0934272557497E-2</v>
      </c>
      <c r="I45" s="340">
        <v>0</v>
      </c>
      <c r="J45" s="346">
        <v>1.7267640829086299</v>
      </c>
    </row>
    <row r="46" spans="1:10" x14ac:dyDescent="0.2">
      <c r="A46" s="2" t="s">
        <v>65</v>
      </c>
      <c r="B46" s="343">
        <v>105</v>
      </c>
      <c r="C46" s="340">
        <v>0.54609882831573497</v>
      </c>
      <c r="D46" s="340">
        <v>0.29981064796447798</v>
      </c>
      <c r="E46" s="340">
        <v>8.9981243014335605E-2</v>
      </c>
      <c r="F46" s="340">
        <v>5.7825647294521297E-2</v>
      </c>
      <c r="G46" s="340">
        <v>6.2836091965436901E-3</v>
      </c>
      <c r="H46" s="340">
        <v>0</v>
      </c>
      <c r="I46" s="340">
        <v>0</v>
      </c>
      <c r="J46" s="346">
        <v>1.67838454246521</v>
      </c>
    </row>
    <row r="47" spans="1:10" x14ac:dyDescent="0.2">
      <c r="A47" s="2" t="s">
        <v>66</v>
      </c>
      <c r="B47" s="343">
        <v>105</v>
      </c>
      <c r="C47" s="340">
        <v>0.33192411065101601</v>
      </c>
      <c r="D47" s="340">
        <v>0.36433660984039301</v>
      </c>
      <c r="E47" s="340">
        <v>0.15431612730026201</v>
      </c>
      <c r="F47" s="340">
        <v>0.13890789449214899</v>
      </c>
      <c r="G47" s="340">
        <v>1.9423887133598299E-3</v>
      </c>
      <c r="H47" s="340">
        <v>8.5728839039802603E-3</v>
      </c>
      <c r="I47" s="340">
        <v>0</v>
      </c>
      <c r="J47" s="346">
        <v>2.14032649993896</v>
      </c>
    </row>
    <row r="48" spans="1:10" x14ac:dyDescent="0.2">
      <c r="A48" s="2" t="s">
        <v>67</v>
      </c>
      <c r="B48" s="343">
        <v>92</v>
      </c>
      <c r="C48" s="340">
        <v>0.32122009992599498</v>
      </c>
      <c r="D48" s="340">
        <v>0.36476489901542702</v>
      </c>
      <c r="E48" s="340">
        <v>0.17921058833599099</v>
      </c>
      <c r="F48" s="340">
        <v>0.119755759835243</v>
      </c>
      <c r="G48" s="340">
        <v>1.5048664063215301E-2</v>
      </c>
      <c r="H48" s="340">
        <v>0</v>
      </c>
      <c r="I48" s="340">
        <v>0</v>
      </c>
      <c r="J48" s="346">
        <v>2.1426479816436799</v>
      </c>
    </row>
    <row r="49" spans="1:10" x14ac:dyDescent="0.2">
      <c r="A49" s="2" t="s">
        <v>68</v>
      </c>
      <c r="B49" s="343">
        <v>91</v>
      </c>
      <c r="C49" s="340">
        <v>0.44750088453292802</v>
      </c>
      <c r="D49" s="340">
        <v>0.32446125149726901</v>
      </c>
      <c r="E49" s="340">
        <v>0.112611286342144</v>
      </c>
      <c r="F49" s="340">
        <v>9.9534489214420305E-2</v>
      </c>
      <c r="G49" s="340">
        <v>1.58920791000128E-2</v>
      </c>
      <c r="H49" s="340">
        <v>0</v>
      </c>
      <c r="I49" s="340">
        <v>0</v>
      </c>
      <c r="J49" s="346">
        <v>1.9118555784225499</v>
      </c>
    </row>
    <row r="50" spans="1:10" x14ac:dyDescent="0.2">
      <c r="A50" s="2" t="s">
        <v>69</v>
      </c>
      <c r="B50" s="343">
        <v>71</v>
      </c>
      <c r="C50" s="340">
        <v>0.60270214080810502</v>
      </c>
      <c r="D50" s="340">
        <v>0.28161284327507002</v>
      </c>
      <c r="E50" s="340">
        <v>7.4097529053687994E-2</v>
      </c>
      <c r="F50" s="340">
        <v>0</v>
      </c>
      <c r="G50" s="340">
        <v>4.1587501764297499E-2</v>
      </c>
      <c r="H50" s="340">
        <v>0</v>
      </c>
      <c r="I50" s="340">
        <v>0</v>
      </c>
      <c r="J50" s="346">
        <v>1.59615790843964</v>
      </c>
    </row>
    <row r="51" spans="1:10" x14ac:dyDescent="0.2">
      <c r="A51" s="2" t="s">
        <v>70</v>
      </c>
      <c r="B51" s="343">
        <v>107</v>
      </c>
      <c r="C51" s="340">
        <v>0.52252238988876298</v>
      </c>
      <c r="D51" s="340">
        <v>0.273306995630264</v>
      </c>
      <c r="E51" s="340">
        <v>9.2369593679904896E-2</v>
      </c>
      <c r="F51" s="340">
        <v>8.3113841712474795E-2</v>
      </c>
      <c r="G51" s="340">
        <v>1.6240332275628998E-2</v>
      </c>
      <c r="H51" s="340">
        <v>1.2446829117834599E-2</v>
      </c>
      <c r="I51" s="340">
        <v>0</v>
      </c>
      <c r="J51" s="346">
        <v>1.83458316326141</v>
      </c>
    </row>
    <row r="52" spans="1:10" x14ac:dyDescent="0.2">
      <c r="A52" s="2" t="s">
        <v>71</v>
      </c>
      <c r="B52" s="343">
        <v>85</v>
      </c>
      <c r="C52" s="340">
        <v>0.36843472719192499</v>
      </c>
      <c r="D52" s="340">
        <v>0.41938149929046598</v>
      </c>
      <c r="E52" s="340">
        <v>0.122989028692245</v>
      </c>
      <c r="F52" s="340">
        <v>8.5000336170196505E-2</v>
      </c>
      <c r="G52" s="340">
        <v>4.1944100521504896E-3</v>
      </c>
      <c r="H52" s="340">
        <v>0</v>
      </c>
      <c r="I52" s="340">
        <v>0</v>
      </c>
      <c r="J52" s="346">
        <v>1.93713819980621</v>
      </c>
    </row>
    <row r="53" spans="1:10" x14ac:dyDescent="0.2">
      <c r="A53" s="2" t="s">
        <v>72</v>
      </c>
      <c r="B53" s="343">
        <v>101</v>
      </c>
      <c r="C53" s="340">
        <v>0.54130595922470104</v>
      </c>
      <c r="D53" s="340">
        <v>0.28597667813301098</v>
      </c>
      <c r="E53" s="340">
        <v>9.1009721159934998E-2</v>
      </c>
      <c r="F53" s="340">
        <v>4.4681876897811897E-2</v>
      </c>
      <c r="G53" s="340">
        <v>2.9369620606303201E-2</v>
      </c>
      <c r="H53" s="340">
        <v>7.6561272144317601E-3</v>
      </c>
      <c r="I53" s="340">
        <v>0</v>
      </c>
      <c r="J53" s="346">
        <v>1.75780081748962</v>
      </c>
    </row>
    <row r="54" spans="1:10" x14ac:dyDescent="0.2">
      <c r="A54" s="2" t="s">
        <v>73</v>
      </c>
      <c r="B54" s="343">
        <v>99</v>
      </c>
      <c r="C54" s="340">
        <v>0.56777465343475297</v>
      </c>
      <c r="D54" s="340">
        <v>0.25002577900886502</v>
      </c>
      <c r="E54" s="340">
        <v>9.3789860606193501E-2</v>
      </c>
      <c r="F54" s="340">
        <v>6.8441063165664701E-2</v>
      </c>
      <c r="G54" s="340">
        <v>1.0318367742002E-2</v>
      </c>
      <c r="H54" s="340">
        <v>9.6502695232629793E-3</v>
      </c>
      <c r="I54" s="340">
        <v>0</v>
      </c>
      <c r="J54" s="346">
        <v>1.7324534654617301</v>
      </c>
    </row>
    <row r="55" spans="1:10" x14ac:dyDescent="0.2">
      <c r="A55" s="2" t="s">
        <v>74</v>
      </c>
      <c r="B55" s="343">
        <v>98</v>
      </c>
      <c r="C55" s="340">
        <v>0.42858865857124301</v>
      </c>
      <c r="D55" s="340">
        <v>0.37304776906967202</v>
      </c>
      <c r="E55" s="340">
        <v>0.111001379787922</v>
      </c>
      <c r="F55" s="340">
        <v>7.9961672425270094E-2</v>
      </c>
      <c r="G55" s="340">
        <v>7.4005238711833997E-3</v>
      </c>
      <c r="H55" s="340">
        <v>0</v>
      </c>
      <c r="I55" s="340">
        <v>0</v>
      </c>
      <c r="J55" s="346">
        <v>1.8645375967025799</v>
      </c>
    </row>
    <row r="56" spans="1:10" x14ac:dyDescent="0.2">
      <c r="A56" s="2" t="s">
        <v>75</v>
      </c>
      <c r="B56" s="343">
        <v>106</v>
      </c>
      <c r="C56" s="340">
        <v>0.63957339525222801</v>
      </c>
      <c r="D56" s="340">
        <v>0.202280253171921</v>
      </c>
      <c r="E56" s="340">
        <v>8.53254869580269E-2</v>
      </c>
      <c r="F56" s="340">
        <v>5.9065766632556901E-2</v>
      </c>
      <c r="G56" s="340">
        <v>1.37551221996546E-2</v>
      </c>
      <c r="H56" s="340">
        <v>0</v>
      </c>
      <c r="I56" s="340">
        <v>0</v>
      </c>
      <c r="J56" s="346">
        <v>1.6051490306854199</v>
      </c>
    </row>
    <row r="57" spans="1:10" x14ac:dyDescent="0.2">
      <c r="A57" s="2" t="s">
        <v>76</v>
      </c>
      <c r="B57" s="343">
        <v>96</v>
      </c>
      <c r="C57" s="340">
        <v>0.64055091142654397</v>
      </c>
      <c r="D57" s="340">
        <v>0.20365941524505601</v>
      </c>
      <c r="E57" s="340">
        <v>8.1259340047836304E-2</v>
      </c>
      <c r="F57" s="340">
        <v>5.4211091250181198E-2</v>
      </c>
      <c r="G57" s="340">
        <v>1.5998667106032399E-2</v>
      </c>
      <c r="H57" s="340">
        <v>4.32056095451117E-3</v>
      </c>
      <c r="I57" s="340">
        <v>0</v>
      </c>
      <c r="J57" s="346">
        <v>1.61440885066986</v>
      </c>
    </row>
    <row r="58" spans="1:10" x14ac:dyDescent="0.2">
      <c r="A58" s="2" t="s">
        <v>77</v>
      </c>
      <c r="B58" s="343">
        <v>102</v>
      </c>
      <c r="C58" s="340">
        <v>0.56162703037261996</v>
      </c>
      <c r="D58" s="340">
        <v>0.252131998538971</v>
      </c>
      <c r="E58" s="340">
        <v>0.109125554561615</v>
      </c>
      <c r="F58" s="340">
        <v>5.8369658887386301E-2</v>
      </c>
      <c r="G58" s="340">
        <v>1.53660448268056E-2</v>
      </c>
      <c r="H58" s="340">
        <v>3.3796897623688E-3</v>
      </c>
      <c r="I58" s="340">
        <v>0</v>
      </c>
      <c r="J58" s="346">
        <v>1.72385466098785</v>
      </c>
    </row>
    <row r="59" spans="1:10" x14ac:dyDescent="0.2">
      <c r="A59" s="2" t="s">
        <v>78</v>
      </c>
      <c r="B59" s="343">
        <v>91</v>
      </c>
      <c r="C59" s="340">
        <v>0.568212330341339</v>
      </c>
      <c r="D59" s="340">
        <v>0.267332643270493</v>
      </c>
      <c r="E59" s="340">
        <v>8.7967798113822895E-2</v>
      </c>
      <c r="F59" s="340">
        <v>3.51316295564175E-2</v>
      </c>
      <c r="G59" s="340">
        <v>2.23580002784729E-2</v>
      </c>
      <c r="H59" s="340">
        <v>1.8997622653842E-2</v>
      </c>
      <c r="I59" s="340">
        <v>0</v>
      </c>
      <c r="J59" s="346">
        <v>1.73308324813843</v>
      </c>
    </row>
    <row r="60" spans="1:10" x14ac:dyDescent="0.2">
      <c r="A60" s="2" t="s">
        <v>79</v>
      </c>
      <c r="B60" s="343">
        <v>92</v>
      </c>
      <c r="C60" s="340">
        <v>0.47785359621048001</v>
      </c>
      <c r="D60" s="340">
        <v>0.32767915725708002</v>
      </c>
      <c r="E60" s="340">
        <v>0.108303867280483</v>
      </c>
      <c r="F60" s="340">
        <v>6.8959020078182207E-2</v>
      </c>
      <c r="G60" s="340">
        <v>1.7204364761710202E-2</v>
      </c>
      <c r="H60" s="340">
        <v>0</v>
      </c>
      <c r="I60" s="340">
        <v>0</v>
      </c>
      <c r="J60" s="346">
        <v>1.8199813365936299</v>
      </c>
    </row>
    <row r="61" spans="1:10" x14ac:dyDescent="0.2">
      <c r="A61" s="2" t="s">
        <v>80</v>
      </c>
      <c r="B61" s="343">
        <v>88</v>
      </c>
      <c r="C61" s="340">
        <v>0.36912178993225098</v>
      </c>
      <c r="D61" s="340">
        <v>0.393775254487991</v>
      </c>
      <c r="E61" s="340">
        <v>0.13488896191120101</v>
      </c>
      <c r="F61" s="340">
        <v>8.6759388446807903E-2</v>
      </c>
      <c r="G61" s="340">
        <v>1.5454608947038701E-2</v>
      </c>
      <c r="H61" s="340">
        <v>0</v>
      </c>
      <c r="I61" s="340">
        <v>0</v>
      </c>
      <c r="J61" s="346">
        <v>1.9856498241424601</v>
      </c>
    </row>
    <row r="62" spans="1:10" x14ac:dyDescent="0.2">
      <c r="A62" s="2" t="s">
        <v>81</v>
      </c>
      <c r="B62" s="343">
        <v>119</v>
      </c>
      <c r="C62" s="340">
        <v>0.588201224803925</v>
      </c>
      <c r="D62" s="340">
        <v>0.25277590751647899</v>
      </c>
      <c r="E62" s="340">
        <v>8.7380513548850999E-2</v>
      </c>
      <c r="F62" s="340">
        <v>5.7085197418928098E-2</v>
      </c>
      <c r="G62" s="340">
        <v>9.6756573766470007E-3</v>
      </c>
      <c r="H62" s="340">
        <v>0</v>
      </c>
      <c r="I62" s="340">
        <v>4.8815119080245504E-3</v>
      </c>
      <c r="J62" s="346">
        <v>1.6667842864990201</v>
      </c>
    </row>
    <row r="63" spans="1:10" x14ac:dyDescent="0.2">
      <c r="A63" s="2" t="s">
        <v>82</v>
      </c>
      <c r="B63" s="343">
        <v>92</v>
      </c>
      <c r="C63" s="340">
        <v>0.54119735956192005</v>
      </c>
      <c r="D63" s="340">
        <v>0.280392646789551</v>
      </c>
      <c r="E63" s="340">
        <v>9.5295287668705E-2</v>
      </c>
      <c r="F63" s="340">
        <v>7.3028273880481706E-2</v>
      </c>
      <c r="G63" s="340">
        <v>1.0086417198181199E-2</v>
      </c>
      <c r="H63" s="340">
        <v>0</v>
      </c>
      <c r="I63" s="340">
        <v>0</v>
      </c>
      <c r="J63" s="346">
        <v>1.73041367530823</v>
      </c>
    </row>
    <row r="64" spans="1:10" x14ac:dyDescent="0.2">
      <c r="A64" s="2" t="s">
        <v>83</v>
      </c>
      <c r="B64" s="343">
        <v>100</v>
      </c>
      <c r="C64" s="340">
        <v>0.36718258261680597</v>
      </c>
      <c r="D64" s="340">
        <v>0.36962729692459101</v>
      </c>
      <c r="E64" s="340">
        <v>0.14272259175777399</v>
      </c>
      <c r="F64" s="340">
        <v>9.9980980157852201E-2</v>
      </c>
      <c r="G64" s="340">
        <v>1.68663095682859E-2</v>
      </c>
      <c r="H64" s="340">
        <v>0</v>
      </c>
      <c r="I64" s="340">
        <v>3.6202510818839099E-3</v>
      </c>
      <c r="J64" s="346">
        <v>2.0442020893096902</v>
      </c>
    </row>
    <row r="65" spans="1:10" x14ac:dyDescent="0.2">
      <c r="A65" s="2" t="s">
        <v>84</v>
      </c>
      <c r="B65" s="343">
        <v>83</v>
      </c>
      <c r="C65" s="340">
        <v>0.47283121943473799</v>
      </c>
      <c r="D65" s="340">
        <v>0.31781595945358299</v>
      </c>
      <c r="E65" s="340">
        <v>0.118470974266529</v>
      </c>
      <c r="F65" s="340">
        <v>6.6373631358146695E-2</v>
      </c>
      <c r="G65" s="340">
        <v>2.4508215487003299E-2</v>
      </c>
      <c r="H65" s="340">
        <v>0</v>
      </c>
      <c r="I65" s="340">
        <v>0</v>
      </c>
      <c r="J65" s="346">
        <v>1.85191166400909</v>
      </c>
    </row>
    <row r="66" spans="1:10" x14ac:dyDescent="0.2">
      <c r="A66" s="2" t="s">
        <v>85</v>
      </c>
      <c r="B66" s="343">
        <v>94</v>
      </c>
      <c r="C66" s="340">
        <v>0.56627470254898105</v>
      </c>
      <c r="D66" s="340">
        <v>0.25056582689285301</v>
      </c>
      <c r="E66" s="340">
        <v>9.8738744854927105E-2</v>
      </c>
      <c r="F66" s="340">
        <v>7.2006270289421095E-2</v>
      </c>
      <c r="G66" s="340">
        <v>9.4167860224843008E-3</v>
      </c>
      <c r="H66" s="340">
        <v>2.9976391233503801E-3</v>
      </c>
      <c r="I66" s="340">
        <v>0</v>
      </c>
      <c r="J66" s="346">
        <v>1.7167174816131601</v>
      </c>
    </row>
    <row r="67" spans="1:10" x14ac:dyDescent="0.2">
      <c r="A67" s="2" t="s">
        <v>86</v>
      </c>
      <c r="B67" s="343">
        <v>105</v>
      </c>
      <c r="C67" s="340">
        <v>0.53881233930587802</v>
      </c>
      <c r="D67" s="340">
        <v>0.25587388873100297</v>
      </c>
      <c r="E67" s="340">
        <v>0.11361157894134501</v>
      </c>
      <c r="F67" s="340">
        <v>8.5176415741443606E-2</v>
      </c>
      <c r="G67" s="340">
        <v>6.5257786773145199E-3</v>
      </c>
      <c r="H67" s="340">
        <v>0</v>
      </c>
      <c r="I67" s="340">
        <v>0</v>
      </c>
      <c r="J67" s="346">
        <v>1.7647293806076001</v>
      </c>
    </row>
    <row r="68" spans="1:10" x14ac:dyDescent="0.2">
      <c r="A68" s="2" t="s">
        <v>87</v>
      </c>
      <c r="B68" s="343">
        <v>92</v>
      </c>
      <c r="C68" s="340">
        <v>0.54062861204147294</v>
      </c>
      <c r="D68" s="340">
        <v>0.276442170143127</v>
      </c>
      <c r="E68" s="340">
        <v>0.101706497371197</v>
      </c>
      <c r="F68" s="340">
        <v>4.6412918716669103E-2</v>
      </c>
      <c r="G68" s="340">
        <v>3.48097831010818E-2</v>
      </c>
      <c r="H68" s="340">
        <v>0</v>
      </c>
      <c r="I68" s="340">
        <v>0</v>
      </c>
      <c r="J68" s="346">
        <v>1.75833308696747</v>
      </c>
    </row>
    <row r="69" spans="1:10" x14ac:dyDescent="0.2">
      <c r="A69" s="2" t="s">
        <v>88</v>
      </c>
      <c r="B69" s="343">
        <v>111</v>
      </c>
      <c r="C69" s="340">
        <v>0.57171714305877697</v>
      </c>
      <c r="D69" s="340">
        <v>0.25578001141548201</v>
      </c>
      <c r="E69" s="340">
        <v>9.8765432834625203E-2</v>
      </c>
      <c r="F69" s="340">
        <v>6.8043209612369496E-2</v>
      </c>
      <c r="G69" s="340">
        <v>5.6941658258438102E-3</v>
      </c>
      <c r="H69" s="340">
        <v>0</v>
      </c>
      <c r="I69" s="340">
        <v>0</v>
      </c>
      <c r="J69" s="346">
        <v>1.6802171468734699</v>
      </c>
    </row>
    <row r="70" spans="1:10" x14ac:dyDescent="0.2">
      <c r="A70" s="2" t="s">
        <v>89</v>
      </c>
      <c r="B70" s="343">
        <v>103</v>
      </c>
      <c r="C70" s="340">
        <v>0.41355392336845398</v>
      </c>
      <c r="D70" s="340">
        <v>0.29540583491325401</v>
      </c>
      <c r="E70" s="340">
        <v>0.15352372825145699</v>
      </c>
      <c r="F70" s="340">
        <v>0.111948624253273</v>
      </c>
      <c r="G70" s="340">
        <v>1.95709597319365E-2</v>
      </c>
      <c r="H70" s="340">
        <v>5.9969290159642696E-3</v>
      </c>
      <c r="I70" s="340">
        <v>0</v>
      </c>
      <c r="J70" s="346">
        <v>2.0465676784515399</v>
      </c>
    </row>
    <row r="71" spans="1:10" x14ac:dyDescent="0.2">
      <c r="A71" s="3" t="s">
        <v>90</v>
      </c>
      <c r="B71" s="344">
        <v>78</v>
      </c>
      <c r="C71" s="341">
        <v>0.37823954224586498</v>
      </c>
      <c r="D71" s="341">
        <v>0.34334993362426802</v>
      </c>
      <c r="E71" s="341">
        <v>0.14830137789249401</v>
      </c>
      <c r="F71" s="341">
        <v>0.10906101763248401</v>
      </c>
      <c r="G71" s="341">
        <v>1.4032077975571201E-2</v>
      </c>
      <c r="H71" s="341">
        <v>7.0160389877855804E-3</v>
      </c>
      <c r="I71" s="341">
        <v>0</v>
      </c>
      <c r="J71" s="347">
        <v>2.0583443641662602</v>
      </c>
    </row>
    <row r="73" spans="1:10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263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264</v>
      </c>
      <c r="D5" s="4" t="s">
        <v>265</v>
      </c>
      <c r="E5" s="4" t="s">
        <v>266</v>
      </c>
      <c r="F5" s="4" t="s">
        <v>267</v>
      </c>
      <c r="G5" s="4" t="s">
        <v>268</v>
      </c>
      <c r="H5" s="4" t="s">
        <v>269</v>
      </c>
    </row>
    <row r="6" spans="1:8" x14ac:dyDescent="0.2">
      <c r="A6" s="5" t="s">
        <v>26</v>
      </c>
      <c r="B6" s="351" t="s">
        <v>1</v>
      </c>
      <c r="C6" s="348" t="s">
        <v>1</v>
      </c>
      <c r="D6" s="348" t="s">
        <v>1</v>
      </c>
      <c r="E6" s="348" t="s">
        <v>1</v>
      </c>
      <c r="F6" s="348" t="s">
        <v>1</v>
      </c>
      <c r="G6" s="348" t="s">
        <v>1</v>
      </c>
      <c r="H6" s="348" t="s">
        <v>1</v>
      </c>
    </row>
    <row r="7" spans="1:8" x14ac:dyDescent="0.2">
      <c r="A7" s="2" t="s">
        <v>26</v>
      </c>
      <c r="B7" s="352">
        <v>9138</v>
      </c>
      <c r="C7" s="349">
        <v>0.43708190321922302</v>
      </c>
      <c r="D7" s="349">
        <v>5.9416476637125001E-2</v>
      </c>
      <c r="E7" s="349">
        <v>0.11564270406961399</v>
      </c>
      <c r="F7" s="349">
        <v>0.14033122360706299</v>
      </c>
      <c r="G7" s="349">
        <v>0.16490428149700201</v>
      </c>
      <c r="H7" s="349">
        <v>8.2623392343521104E-2</v>
      </c>
    </row>
    <row r="8" spans="1:8" x14ac:dyDescent="0.2">
      <c r="A8" s="5" t="s">
        <v>27</v>
      </c>
      <c r="B8" s="351" t="s">
        <v>1</v>
      </c>
      <c r="C8" s="348" t="s">
        <v>1</v>
      </c>
      <c r="D8" s="348" t="s">
        <v>1</v>
      </c>
      <c r="E8" s="348" t="s">
        <v>1</v>
      </c>
      <c r="F8" s="348" t="s">
        <v>1</v>
      </c>
      <c r="G8" s="348" t="s">
        <v>1</v>
      </c>
      <c r="H8" s="348" t="s">
        <v>1</v>
      </c>
    </row>
    <row r="9" spans="1:8" x14ac:dyDescent="0.2">
      <c r="A9" s="2" t="s">
        <v>28</v>
      </c>
      <c r="B9" s="352">
        <v>105</v>
      </c>
      <c r="C9" s="349">
        <v>0.63552051782607999</v>
      </c>
      <c r="D9" s="349">
        <v>2.0942715927958499E-2</v>
      </c>
      <c r="E9" s="349">
        <v>3.8091640919446897E-2</v>
      </c>
      <c r="F9" s="349">
        <v>0.112326912581921</v>
      </c>
      <c r="G9" s="349">
        <v>0.147107094526291</v>
      </c>
      <c r="H9" s="349">
        <v>4.6011094003915801E-2</v>
      </c>
    </row>
    <row r="10" spans="1:8" x14ac:dyDescent="0.2">
      <c r="A10" s="2" t="s">
        <v>29</v>
      </c>
      <c r="B10" s="352">
        <v>104</v>
      </c>
      <c r="C10" s="349">
        <v>0.42882668972015398</v>
      </c>
      <c r="D10" s="349">
        <v>7.4030109681189104E-3</v>
      </c>
      <c r="E10" s="349">
        <v>9.5403246581554399E-2</v>
      </c>
      <c r="F10" s="349">
        <v>0.20375838875770599</v>
      </c>
      <c r="G10" s="349">
        <v>0.22688257694244399</v>
      </c>
      <c r="H10" s="349">
        <v>3.7726085633039502E-2</v>
      </c>
    </row>
    <row r="11" spans="1:8" x14ac:dyDescent="0.2">
      <c r="A11" s="2" t="s">
        <v>30</v>
      </c>
      <c r="B11" s="352">
        <v>122</v>
      </c>
      <c r="C11" s="349">
        <v>0.66612219810485795</v>
      </c>
      <c r="D11" s="349">
        <v>1.64516717195511E-2</v>
      </c>
      <c r="E11" s="349">
        <v>6.5630435943603502E-2</v>
      </c>
      <c r="F11" s="349">
        <v>9.4341337680816706E-2</v>
      </c>
      <c r="G11" s="349">
        <v>0.116743728518486</v>
      </c>
      <c r="H11" s="349">
        <v>4.0710601955652202E-2</v>
      </c>
    </row>
    <row r="12" spans="1:8" x14ac:dyDescent="0.2">
      <c r="A12" s="2" t="s">
        <v>31</v>
      </c>
      <c r="B12" s="352">
        <v>107</v>
      </c>
      <c r="C12" s="349">
        <v>0.530756175518036</v>
      </c>
      <c r="D12" s="349">
        <v>6.8871222436428098E-2</v>
      </c>
      <c r="E12" s="349">
        <v>9.4220004975795704E-2</v>
      </c>
      <c r="F12" s="349">
        <v>0.10377727448940301</v>
      </c>
      <c r="G12" s="349">
        <v>0.14816112816333801</v>
      </c>
      <c r="H12" s="349">
        <v>5.4214179515838602E-2</v>
      </c>
    </row>
    <row r="13" spans="1:8" x14ac:dyDescent="0.2">
      <c r="A13" s="2" t="s">
        <v>32</v>
      </c>
      <c r="B13" s="352">
        <v>108</v>
      </c>
      <c r="C13" s="349">
        <v>0.55213320255279497</v>
      </c>
      <c r="D13" s="349">
        <v>5.7886227965354899E-2</v>
      </c>
      <c r="E13" s="349">
        <v>0.118090972304344</v>
      </c>
      <c r="F13" s="349">
        <v>0.119201727211475</v>
      </c>
      <c r="G13" s="349">
        <v>0.110088095068932</v>
      </c>
      <c r="H13" s="349">
        <v>4.2599782347679097E-2</v>
      </c>
    </row>
    <row r="14" spans="1:8" x14ac:dyDescent="0.2">
      <c r="A14" s="2" t="s">
        <v>33</v>
      </c>
      <c r="B14" s="352">
        <v>94</v>
      </c>
      <c r="C14" s="349">
        <v>0.44882798194885298</v>
      </c>
      <c r="D14" s="349">
        <v>6.3703775405883803E-2</v>
      </c>
      <c r="E14" s="349">
        <v>0.187389731407166</v>
      </c>
      <c r="F14" s="349">
        <v>0.100718080997467</v>
      </c>
      <c r="G14" s="349">
        <v>0.11827877163887</v>
      </c>
      <c r="H14" s="349">
        <v>8.10816735029221E-2</v>
      </c>
    </row>
    <row r="15" spans="1:8" x14ac:dyDescent="0.2">
      <c r="A15" s="2" t="s">
        <v>34</v>
      </c>
      <c r="B15" s="352">
        <v>92</v>
      </c>
      <c r="C15" s="349">
        <v>0.53439944982528698</v>
      </c>
      <c r="D15" s="349">
        <v>5.51183298230171E-2</v>
      </c>
      <c r="E15" s="349">
        <v>0.103245086967945</v>
      </c>
      <c r="F15" s="349">
        <v>0.134819701313972</v>
      </c>
      <c r="G15" s="349">
        <v>0.12858827412128401</v>
      </c>
      <c r="H15" s="349">
        <v>4.3829154223203701E-2</v>
      </c>
    </row>
    <row r="16" spans="1:8" x14ac:dyDescent="0.2">
      <c r="A16" s="2" t="s">
        <v>35</v>
      </c>
      <c r="B16" s="352">
        <v>100</v>
      </c>
      <c r="C16" s="349">
        <v>0.50226771831512496</v>
      </c>
      <c r="D16" s="349">
        <v>5.73517493903637E-2</v>
      </c>
      <c r="E16" s="349">
        <v>0.106935426592827</v>
      </c>
      <c r="F16" s="349">
        <v>0.115217722952366</v>
      </c>
      <c r="G16" s="349">
        <v>0.14317223429679901</v>
      </c>
      <c r="H16" s="349">
        <v>7.5055129826068906E-2</v>
      </c>
    </row>
    <row r="17" spans="1:8" x14ac:dyDescent="0.2">
      <c r="A17" s="2" t="s">
        <v>36</v>
      </c>
      <c r="B17" s="352">
        <v>74</v>
      </c>
      <c r="C17" s="349">
        <v>0.43184232711791998</v>
      </c>
      <c r="D17" s="349">
        <v>5.31392134726048E-2</v>
      </c>
      <c r="E17" s="349">
        <v>7.3971830308437306E-2</v>
      </c>
      <c r="F17" s="349">
        <v>8.7895333766937297E-2</v>
      </c>
      <c r="G17" s="349">
        <v>0.24480004608631101</v>
      </c>
      <c r="H17" s="349">
        <v>0.10835125297308</v>
      </c>
    </row>
    <row r="18" spans="1:8" x14ac:dyDescent="0.2">
      <c r="A18" s="2" t="s">
        <v>37</v>
      </c>
      <c r="B18" s="352">
        <v>73</v>
      </c>
      <c r="C18" s="349">
        <v>0.534961998462677</v>
      </c>
      <c r="D18" s="349">
        <v>5.2081633359193802E-2</v>
      </c>
      <c r="E18" s="349">
        <v>6.4625993371009799E-2</v>
      </c>
      <c r="F18" s="349">
        <v>0.14800417423248299</v>
      </c>
      <c r="G18" s="349">
        <v>0.133834049105644</v>
      </c>
      <c r="H18" s="349">
        <v>6.6492155194282504E-2</v>
      </c>
    </row>
    <row r="19" spans="1:8" x14ac:dyDescent="0.2">
      <c r="A19" s="2" t="s">
        <v>38</v>
      </c>
      <c r="B19" s="352">
        <v>96</v>
      </c>
      <c r="C19" s="349">
        <v>0.38684827089309698</v>
      </c>
      <c r="D19" s="349">
        <v>5.7997956871986403E-2</v>
      </c>
      <c r="E19" s="349">
        <v>0.104965232312679</v>
      </c>
      <c r="F19" s="349">
        <v>0.138703018426895</v>
      </c>
      <c r="G19" s="349">
        <v>0.20101401209831199</v>
      </c>
      <c r="H19" s="349">
        <v>0.110471524298191</v>
      </c>
    </row>
    <row r="20" spans="1:8" x14ac:dyDescent="0.2">
      <c r="A20" s="2" t="s">
        <v>39</v>
      </c>
      <c r="B20" s="352">
        <v>94</v>
      </c>
      <c r="C20" s="349">
        <v>0.30763760209083602</v>
      </c>
      <c r="D20" s="349">
        <v>5.8051336556673001E-2</v>
      </c>
      <c r="E20" s="349">
        <v>0.107701003551483</v>
      </c>
      <c r="F20" s="349">
        <v>0.13127098977565799</v>
      </c>
      <c r="G20" s="349">
        <v>0.246264353394508</v>
      </c>
      <c r="H20" s="349">
        <v>0.14907470345497101</v>
      </c>
    </row>
    <row r="21" spans="1:8" x14ac:dyDescent="0.2">
      <c r="A21" s="2" t="s">
        <v>40</v>
      </c>
      <c r="B21" s="352">
        <v>76</v>
      </c>
      <c r="C21" s="349">
        <v>9.2164777219295502E-2</v>
      </c>
      <c r="D21" s="349">
        <v>0.101728565990925</v>
      </c>
      <c r="E21" s="349">
        <v>0.224662870168686</v>
      </c>
      <c r="F21" s="349">
        <v>0.10618742555379899</v>
      </c>
      <c r="G21" s="349">
        <v>0.281287550926208</v>
      </c>
      <c r="H21" s="349">
        <v>0.19396880269050601</v>
      </c>
    </row>
    <row r="22" spans="1:8" x14ac:dyDescent="0.2">
      <c r="A22" s="2" t="s">
        <v>41</v>
      </c>
      <c r="B22" s="352">
        <v>102</v>
      </c>
      <c r="C22" s="349">
        <v>0.66368889808654796</v>
      </c>
      <c r="D22" s="349">
        <v>1.1278056539595099E-2</v>
      </c>
      <c r="E22" s="349">
        <v>5.95983751118183E-2</v>
      </c>
      <c r="F22" s="349">
        <v>0.12520304322242701</v>
      </c>
      <c r="G22" s="349">
        <v>9.9406279623508495E-2</v>
      </c>
      <c r="H22" s="349">
        <v>4.0825325995683698E-2</v>
      </c>
    </row>
    <row r="23" spans="1:8" x14ac:dyDescent="0.2">
      <c r="A23" s="2" t="s">
        <v>42</v>
      </c>
      <c r="B23" s="352">
        <v>102</v>
      </c>
      <c r="C23" s="349">
        <v>0.62949937582016002</v>
      </c>
      <c r="D23" s="349">
        <v>4.2729098349809598E-2</v>
      </c>
      <c r="E23" s="349">
        <v>0.11455693095922501</v>
      </c>
      <c r="F23" s="349">
        <v>9.6614956855773898E-2</v>
      </c>
      <c r="G23" s="349">
        <v>9.6807532012462602E-2</v>
      </c>
      <c r="H23" s="349">
        <v>1.9792100414633799E-2</v>
      </c>
    </row>
    <row r="24" spans="1:8" x14ac:dyDescent="0.2">
      <c r="A24" s="2" t="s">
        <v>43</v>
      </c>
      <c r="B24" s="352">
        <v>96</v>
      </c>
      <c r="C24" s="349">
        <v>0.64141196012496904</v>
      </c>
      <c r="D24" s="349">
        <v>4.7758311033248901E-2</v>
      </c>
      <c r="E24" s="349">
        <v>9.0163886547088595E-2</v>
      </c>
      <c r="F24" s="349">
        <v>0.11725109815597499</v>
      </c>
      <c r="G24" s="349">
        <v>6.2806151807308197E-2</v>
      </c>
      <c r="H24" s="349">
        <v>4.0608603507280301E-2</v>
      </c>
    </row>
    <row r="25" spans="1:8" x14ac:dyDescent="0.2">
      <c r="A25" s="2" t="s">
        <v>44</v>
      </c>
      <c r="B25" s="352">
        <v>101</v>
      </c>
      <c r="C25" s="349">
        <v>0.34581086039543202</v>
      </c>
      <c r="D25" s="349">
        <v>7.11197629570961E-2</v>
      </c>
      <c r="E25" s="349">
        <v>0.10539782047271699</v>
      </c>
      <c r="F25" s="349">
        <v>0.14883778989315</v>
      </c>
      <c r="G25" s="349">
        <v>0.257179945707321</v>
      </c>
      <c r="H25" s="349">
        <v>7.1653813123703003E-2</v>
      </c>
    </row>
    <row r="26" spans="1:8" x14ac:dyDescent="0.2">
      <c r="A26" s="2" t="s">
        <v>45</v>
      </c>
      <c r="B26" s="352">
        <v>96</v>
      </c>
      <c r="C26" s="349">
        <v>0.46609699726104697</v>
      </c>
      <c r="D26" s="349">
        <v>0</v>
      </c>
      <c r="E26" s="349">
        <v>0.13398766517639199</v>
      </c>
      <c r="F26" s="349">
        <v>9.9633231759071406E-2</v>
      </c>
      <c r="G26" s="349">
        <v>0.20321206748485601</v>
      </c>
      <c r="H26" s="349">
        <v>9.7070053219795199E-2</v>
      </c>
    </row>
    <row r="27" spans="1:8" x14ac:dyDescent="0.2">
      <c r="A27" s="2" t="s">
        <v>46</v>
      </c>
      <c r="B27" s="352">
        <v>90</v>
      </c>
      <c r="C27" s="349">
        <v>0.27617111802101102</v>
      </c>
      <c r="D27" s="349">
        <v>3.15896011888981E-2</v>
      </c>
      <c r="E27" s="349">
        <v>0.101636290550232</v>
      </c>
      <c r="F27" s="349">
        <v>0.110832087695599</v>
      </c>
      <c r="G27" s="349">
        <v>0.27807241678237898</v>
      </c>
      <c r="H27" s="349">
        <v>0.20169848203659099</v>
      </c>
    </row>
    <row r="28" spans="1:8" x14ac:dyDescent="0.2">
      <c r="A28" s="2" t="s">
        <v>47</v>
      </c>
      <c r="B28" s="352">
        <v>95</v>
      </c>
      <c r="C28" s="349">
        <v>0.33884015679359403</v>
      </c>
      <c r="D28" s="349">
        <v>2.6940012350678399E-2</v>
      </c>
      <c r="E28" s="349">
        <v>0.17281040549278301</v>
      </c>
      <c r="F28" s="349">
        <v>0.104730524122715</v>
      </c>
      <c r="G28" s="349">
        <v>0.15139660239219699</v>
      </c>
      <c r="H28" s="349">
        <v>0.20528230071067799</v>
      </c>
    </row>
    <row r="29" spans="1:8" x14ac:dyDescent="0.2">
      <c r="A29" s="2" t="s">
        <v>48</v>
      </c>
      <c r="B29" s="352">
        <v>92</v>
      </c>
      <c r="C29" s="349">
        <v>0.36749154329299899</v>
      </c>
      <c r="D29" s="349">
        <v>3.3912006765603998E-2</v>
      </c>
      <c r="E29" s="349">
        <v>0.152657255530357</v>
      </c>
      <c r="F29" s="349">
        <v>0.115739248692989</v>
      </c>
      <c r="G29" s="349">
        <v>0.17581625282764399</v>
      </c>
      <c r="H29" s="349">
        <v>0.15438370406627699</v>
      </c>
    </row>
    <row r="30" spans="1:8" x14ac:dyDescent="0.2">
      <c r="A30" s="2" t="s">
        <v>49</v>
      </c>
      <c r="B30" s="352">
        <v>83</v>
      </c>
      <c r="C30" s="349">
        <v>0.26280274987220797</v>
      </c>
      <c r="D30" s="349">
        <v>0</v>
      </c>
      <c r="E30" s="349">
        <v>0.23219408094883001</v>
      </c>
      <c r="F30" s="349">
        <v>0.15529397130012501</v>
      </c>
      <c r="G30" s="349">
        <v>0.11420632153749501</v>
      </c>
      <c r="H30" s="349">
        <v>0.235502868890762</v>
      </c>
    </row>
    <row r="31" spans="1:8" x14ac:dyDescent="0.2">
      <c r="A31" s="2" t="s">
        <v>50</v>
      </c>
      <c r="B31" s="352">
        <v>77</v>
      </c>
      <c r="C31" s="349">
        <v>0.22319480776786799</v>
      </c>
      <c r="D31" s="349">
        <v>4.0396615862846402E-2</v>
      </c>
      <c r="E31" s="349">
        <v>0.246507808566093</v>
      </c>
      <c r="F31" s="349">
        <v>0.182086482644081</v>
      </c>
      <c r="G31" s="349">
        <v>0.121368519961834</v>
      </c>
      <c r="H31" s="349">
        <v>0.186445757746696</v>
      </c>
    </row>
    <row r="32" spans="1:8" x14ac:dyDescent="0.2">
      <c r="A32" s="2" t="s">
        <v>51</v>
      </c>
      <c r="B32" s="352">
        <v>106</v>
      </c>
      <c r="C32" s="349">
        <v>0.64826875925064098</v>
      </c>
      <c r="D32" s="349">
        <v>2.21608728170395E-2</v>
      </c>
      <c r="E32" s="349">
        <v>8.7569765746593503E-2</v>
      </c>
      <c r="F32" s="349">
        <v>0.13002881407737699</v>
      </c>
      <c r="G32" s="349">
        <v>8.2986228168010698E-2</v>
      </c>
      <c r="H32" s="349">
        <v>2.8985580429434801E-2</v>
      </c>
    </row>
    <row r="33" spans="1:8" x14ac:dyDescent="0.2">
      <c r="A33" s="2" t="s">
        <v>52</v>
      </c>
      <c r="B33" s="352">
        <v>92</v>
      </c>
      <c r="C33" s="349">
        <v>0.42022487521171598</v>
      </c>
      <c r="D33" s="349">
        <v>6.7819200456142398E-2</v>
      </c>
      <c r="E33" s="349">
        <v>0.12041456252336501</v>
      </c>
      <c r="F33" s="349">
        <v>0.125501424074173</v>
      </c>
      <c r="G33" s="349">
        <v>0.18993197381496399</v>
      </c>
      <c r="H33" s="349">
        <v>7.6107971370220198E-2</v>
      </c>
    </row>
    <row r="34" spans="1:8" x14ac:dyDescent="0.2">
      <c r="A34" s="2" t="s">
        <v>53</v>
      </c>
      <c r="B34" s="352">
        <v>92</v>
      </c>
      <c r="C34" s="349">
        <v>0.22360874712467199</v>
      </c>
      <c r="D34" s="349">
        <v>9.1871015727520003E-2</v>
      </c>
      <c r="E34" s="349">
        <v>0.16236434876918801</v>
      </c>
      <c r="F34" s="349">
        <v>8.9524969458580003E-2</v>
      </c>
      <c r="G34" s="349">
        <v>0.28544515371322599</v>
      </c>
      <c r="H34" s="349">
        <v>0.14718577265739399</v>
      </c>
    </row>
    <row r="35" spans="1:8" x14ac:dyDescent="0.2">
      <c r="A35" s="2" t="s">
        <v>54</v>
      </c>
      <c r="B35" s="352">
        <v>98</v>
      </c>
      <c r="C35" s="349">
        <v>0.29162359237670898</v>
      </c>
      <c r="D35" s="349">
        <v>4.1504669934511199E-2</v>
      </c>
      <c r="E35" s="349">
        <v>0.16032572090625799</v>
      </c>
      <c r="F35" s="349">
        <v>0.14158868789672899</v>
      </c>
      <c r="G35" s="349">
        <v>0.19489037990570099</v>
      </c>
      <c r="H35" s="349">
        <v>0.170066952705383</v>
      </c>
    </row>
    <row r="36" spans="1:8" x14ac:dyDescent="0.2">
      <c r="A36" s="2" t="s">
        <v>55</v>
      </c>
      <c r="B36" s="352">
        <v>81</v>
      </c>
      <c r="C36" s="349">
        <v>0.28441634774208102</v>
      </c>
      <c r="D36" s="349">
        <v>9.6958205103874207E-2</v>
      </c>
      <c r="E36" s="349">
        <v>0.137291669845581</v>
      </c>
      <c r="F36" s="349">
        <v>0.11034689843654601</v>
      </c>
      <c r="G36" s="349">
        <v>0.22313314676284801</v>
      </c>
      <c r="H36" s="349">
        <v>0.14785373210906999</v>
      </c>
    </row>
    <row r="37" spans="1:8" x14ac:dyDescent="0.2">
      <c r="A37" s="2" t="s">
        <v>56</v>
      </c>
      <c r="B37" s="352">
        <v>85</v>
      </c>
      <c r="C37" s="349">
        <v>0.3376285135746</v>
      </c>
      <c r="D37" s="349">
        <v>6.0517411679029499E-2</v>
      </c>
      <c r="E37" s="349">
        <v>0.182986900210381</v>
      </c>
      <c r="F37" s="349">
        <v>0.12586107850074801</v>
      </c>
      <c r="G37" s="349">
        <v>0.15817591547966001</v>
      </c>
      <c r="H37" s="349">
        <v>0.134830191731453</v>
      </c>
    </row>
    <row r="38" spans="1:8" x14ac:dyDescent="0.2">
      <c r="A38" s="2" t="s">
        <v>57</v>
      </c>
      <c r="B38" s="352">
        <v>101</v>
      </c>
      <c r="C38" s="349">
        <v>0.52401006221771196</v>
      </c>
      <c r="D38" s="349">
        <v>3.8403823971748401E-2</v>
      </c>
      <c r="E38" s="349">
        <v>0.14812210202217099</v>
      </c>
      <c r="F38" s="349">
        <v>0.139760136604309</v>
      </c>
      <c r="G38" s="349">
        <v>0.10310658067464799</v>
      </c>
      <c r="H38" s="349">
        <v>4.6597279608249699E-2</v>
      </c>
    </row>
    <row r="39" spans="1:8" x14ac:dyDescent="0.2">
      <c r="A39" s="2" t="s">
        <v>58</v>
      </c>
      <c r="B39" s="352">
        <v>100</v>
      </c>
      <c r="C39" s="349">
        <v>0.58112102746963501</v>
      </c>
      <c r="D39" s="349">
        <v>5.9325221925973899E-2</v>
      </c>
      <c r="E39" s="349">
        <v>9.6159487962722806E-2</v>
      </c>
      <c r="F39" s="349">
        <v>0.13133208453655201</v>
      </c>
      <c r="G39" s="349">
        <v>9.5723167061805697E-2</v>
      </c>
      <c r="H39" s="349">
        <v>3.6339022219181102E-2</v>
      </c>
    </row>
    <row r="40" spans="1:8" x14ac:dyDescent="0.2">
      <c r="A40" s="2" t="s">
        <v>59</v>
      </c>
      <c r="B40" s="352">
        <v>98</v>
      </c>
      <c r="C40" s="349">
        <v>0.37859237194061302</v>
      </c>
      <c r="D40" s="349">
        <v>5.1491379737853997E-2</v>
      </c>
      <c r="E40" s="349">
        <v>9.0334504842758206E-2</v>
      </c>
      <c r="F40" s="349">
        <v>0.104117229580879</v>
      </c>
      <c r="G40" s="349">
        <v>0.25786077976226801</v>
      </c>
      <c r="H40" s="349">
        <v>0.117603734135628</v>
      </c>
    </row>
    <row r="41" spans="1:8" x14ac:dyDescent="0.2">
      <c r="A41" s="2" t="s">
        <v>60</v>
      </c>
      <c r="B41" s="352">
        <v>94</v>
      </c>
      <c r="C41" s="349">
        <v>0.41240042448043801</v>
      </c>
      <c r="D41" s="349">
        <v>7.2764046490192399E-2</v>
      </c>
      <c r="E41" s="349">
        <v>8.5173487663269001E-2</v>
      </c>
      <c r="F41" s="349">
        <v>0.10020291805267301</v>
      </c>
      <c r="G41" s="349">
        <v>0.25713178515434298</v>
      </c>
      <c r="H41" s="349">
        <v>7.23273530602455E-2</v>
      </c>
    </row>
    <row r="42" spans="1:8" x14ac:dyDescent="0.2">
      <c r="A42" s="2" t="s">
        <v>61</v>
      </c>
      <c r="B42" s="352">
        <v>96</v>
      </c>
      <c r="C42" s="349">
        <v>0.36996498703956598</v>
      </c>
      <c r="D42" s="349">
        <v>4.9382437020540203E-2</v>
      </c>
      <c r="E42" s="349">
        <v>0.14066126942634599</v>
      </c>
      <c r="F42" s="349">
        <v>0.13868118822574599</v>
      </c>
      <c r="G42" s="349">
        <v>0.19769266247749301</v>
      </c>
      <c r="H42" s="349">
        <v>0.10361744463443801</v>
      </c>
    </row>
    <row r="43" spans="1:8" x14ac:dyDescent="0.2">
      <c r="A43" s="2" t="s">
        <v>62</v>
      </c>
      <c r="B43" s="352">
        <v>84</v>
      </c>
      <c r="C43" s="349">
        <v>0.45932999253272999</v>
      </c>
      <c r="D43" s="349">
        <v>0.12230146676302001</v>
      </c>
      <c r="E43" s="349">
        <v>0.15095916390419001</v>
      </c>
      <c r="F43" s="349">
        <v>0.12474599480629001</v>
      </c>
      <c r="G43" s="349">
        <v>8.8896997272968306E-2</v>
      </c>
      <c r="H43" s="349">
        <v>5.3766373544931398E-2</v>
      </c>
    </row>
    <row r="44" spans="1:8" x14ac:dyDescent="0.2">
      <c r="A44" s="2" t="s">
        <v>63</v>
      </c>
      <c r="B44" s="352">
        <v>90</v>
      </c>
      <c r="C44" s="349">
        <v>0.55715531110763505</v>
      </c>
      <c r="D44" s="349">
        <v>7.5630374252796201E-2</v>
      </c>
      <c r="E44" s="349">
        <v>0.11160185188055</v>
      </c>
      <c r="F44" s="349">
        <v>0.12430728971958201</v>
      </c>
      <c r="G44" s="349">
        <v>0.10111527889966999</v>
      </c>
      <c r="H44" s="349">
        <v>3.01898680627346E-2</v>
      </c>
    </row>
    <row r="45" spans="1:8" x14ac:dyDescent="0.2">
      <c r="A45" s="2" t="s">
        <v>64</v>
      </c>
      <c r="B45" s="352">
        <v>102</v>
      </c>
      <c r="C45" s="349">
        <v>0.52208590507507302</v>
      </c>
      <c r="D45" s="349">
        <v>5.7363808155059801E-2</v>
      </c>
      <c r="E45" s="349">
        <v>0.13875561952590901</v>
      </c>
      <c r="F45" s="349">
        <v>0.102712742984295</v>
      </c>
      <c r="G45" s="349">
        <v>0.137659206986427</v>
      </c>
      <c r="H45" s="349">
        <v>4.14227172732353E-2</v>
      </c>
    </row>
    <row r="46" spans="1:8" x14ac:dyDescent="0.2">
      <c r="A46" s="2" t="s">
        <v>65</v>
      </c>
      <c r="B46" s="352">
        <v>100</v>
      </c>
      <c r="C46" s="349">
        <v>0.40508973598480202</v>
      </c>
      <c r="D46" s="349">
        <v>8.2732975482940702E-2</v>
      </c>
      <c r="E46" s="349">
        <v>0.112986445426941</v>
      </c>
      <c r="F46" s="349">
        <v>8.9316308498382596E-2</v>
      </c>
      <c r="G46" s="349">
        <v>0.18572902679443401</v>
      </c>
      <c r="H46" s="349">
        <v>0.1241455078125</v>
      </c>
    </row>
    <row r="47" spans="1:8" x14ac:dyDescent="0.2">
      <c r="A47" s="2" t="s">
        <v>66</v>
      </c>
      <c r="B47" s="352">
        <v>87</v>
      </c>
      <c r="C47" s="349">
        <v>0.184342935681343</v>
      </c>
      <c r="D47" s="349">
        <v>4.8748884350061403E-2</v>
      </c>
      <c r="E47" s="349">
        <v>0.19501519203185999</v>
      </c>
      <c r="F47" s="349">
        <v>0.16028641164302801</v>
      </c>
      <c r="G47" s="349">
        <v>0.216747000813484</v>
      </c>
      <c r="H47" s="349">
        <v>0.194859564304352</v>
      </c>
    </row>
    <row r="48" spans="1:8" x14ac:dyDescent="0.2">
      <c r="A48" s="2" t="s">
        <v>67</v>
      </c>
      <c r="B48" s="352">
        <v>81</v>
      </c>
      <c r="C48" s="349">
        <v>0.22713561356067699</v>
      </c>
      <c r="D48" s="349">
        <v>5.6019380688667297E-2</v>
      </c>
      <c r="E48" s="349">
        <v>0.19475452601909601</v>
      </c>
      <c r="F48" s="349">
        <v>0.146607905626297</v>
      </c>
      <c r="G48" s="349">
        <v>0.15465633571147899</v>
      </c>
      <c r="H48" s="349">
        <v>0.22082623839378401</v>
      </c>
    </row>
    <row r="49" spans="1:8" x14ac:dyDescent="0.2">
      <c r="A49" s="2" t="s">
        <v>68</v>
      </c>
      <c r="B49" s="352">
        <v>82</v>
      </c>
      <c r="C49" s="349">
        <v>0.307203888893127</v>
      </c>
      <c r="D49" s="349">
        <v>4.8966720700263998E-2</v>
      </c>
      <c r="E49" s="349">
        <v>0.142636343836784</v>
      </c>
      <c r="F49" s="349">
        <v>0.11930169165134399</v>
      </c>
      <c r="G49" s="349">
        <v>0.185372784733772</v>
      </c>
      <c r="H49" s="349">
        <v>0.196518555283546</v>
      </c>
    </row>
    <row r="50" spans="1:8" x14ac:dyDescent="0.2">
      <c r="A50" s="2" t="s">
        <v>69</v>
      </c>
      <c r="B50" s="352">
        <v>68</v>
      </c>
      <c r="C50" s="349">
        <v>0.382572501897812</v>
      </c>
      <c r="D50" s="349">
        <v>8.1073433160781902E-2</v>
      </c>
      <c r="E50" s="349">
        <v>7.5244873762130696E-2</v>
      </c>
      <c r="F50" s="349">
        <v>7.5336687266826602E-2</v>
      </c>
      <c r="G50" s="349">
        <v>0.26961249113082902</v>
      </c>
      <c r="H50" s="349">
        <v>0.116159997880459</v>
      </c>
    </row>
    <row r="51" spans="1:8" x14ac:dyDescent="0.2">
      <c r="A51" s="2" t="s">
        <v>70</v>
      </c>
      <c r="B51" s="352">
        <v>96</v>
      </c>
      <c r="C51" s="349">
        <v>0.36654642224311801</v>
      </c>
      <c r="D51" s="349">
        <v>8.1320554018020602E-2</v>
      </c>
      <c r="E51" s="349">
        <v>0.11356084048748</v>
      </c>
      <c r="F51" s="349">
        <v>8.8125407695770305E-2</v>
      </c>
      <c r="G51" s="349">
        <v>0.235661625862122</v>
      </c>
      <c r="H51" s="349">
        <v>0.11478515714407</v>
      </c>
    </row>
    <row r="52" spans="1:8" x14ac:dyDescent="0.2">
      <c r="A52" s="2" t="s">
        <v>71</v>
      </c>
      <c r="B52" s="352">
        <v>75</v>
      </c>
      <c r="C52" s="349">
        <v>0.16846512258052801</v>
      </c>
      <c r="D52" s="349">
        <v>2.34540160745382E-2</v>
      </c>
      <c r="E52" s="349">
        <v>0.16693030297756201</v>
      </c>
      <c r="F52" s="349">
        <v>8.45455601811409E-2</v>
      </c>
      <c r="G52" s="349">
        <v>0.25819167494773898</v>
      </c>
      <c r="H52" s="349">
        <v>0.298413306474686</v>
      </c>
    </row>
    <row r="53" spans="1:8" x14ac:dyDescent="0.2">
      <c r="A53" s="2" t="s">
        <v>72</v>
      </c>
      <c r="B53" s="352">
        <v>96</v>
      </c>
      <c r="C53" s="349">
        <v>0.392057865858078</v>
      </c>
      <c r="D53" s="349">
        <v>1.3461228460073501E-2</v>
      </c>
      <c r="E53" s="349">
        <v>0.12945361435413399</v>
      </c>
      <c r="F53" s="349">
        <v>9.7052454948425307E-2</v>
      </c>
      <c r="G53" s="349">
        <v>0.233881279826164</v>
      </c>
      <c r="H53" s="349">
        <v>0.134093537926674</v>
      </c>
    </row>
    <row r="54" spans="1:8" x14ac:dyDescent="0.2">
      <c r="A54" s="2" t="s">
        <v>73</v>
      </c>
      <c r="B54" s="352">
        <v>91</v>
      </c>
      <c r="C54" s="349">
        <v>0.47437876462936401</v>
      </c>
      <c r="D54" s="349">
        <v>8.2924157381057698E-2</v>
      </c>
      <c r="E54" s="349">
        <v>4.8985194414854001E-2</v>
      </c>
      <c r="F54" s="349">
        <v>6.2031202018260997E-2</v>
      </c>
      <c r="G54" s="349">
        <v>0.22773863375186901</v>
      </c>
      <c r="H54" s="349">
        <v>0.10394205152988401</v>
      </c>
    </row>
    <row r="55" spans="1:8" x14ac:dyDescent="0.2">
      <c r="A55" s="2" t="s">
        <v>74</v>
      </c>
      <c r="B55" s="352">
        <v>89</v>
      </c>
      <c r="C55" s="349">
        <v>0.34138575196266202</v>
      </c>
      <c r="D55" s="349">
        <v>4.7480467706918703E-2</v>
      </c>
      <c r="E55" s="349">
        <v>0.13165470957756001</v>
      </c>
      <c r="F55" s="349">
        <v>0.11888591945171401</v>
      </c>
      <c r="G55" s="349">
        <v>0.14652681350707999</v>
      </c>
      <c r="H55" s="349">
        <v>0.214066356420517</v>
      </c>
    </row>
    <row r="56" spans="1:8" x14ac:dyDescent="0.2">
      <c r="A56" s="2" t="s">
        <v>75</v>
      </c>
      <c r="B56" s="352">
        <v>105</v>
      </c>
      <c r="C56" s="349">
        <v>0.60336625576019298</v>
      </c>
      <c r="D56" s="349">
        <v>7.1376956999301897E-2</v>
      </c>
      <c r="E56" s="349">
        <v>0.114671818912029</v>
      </c>
      <c r="F56" s="349">
        <v>0.12526331841945601</v>
      </c>
      <c r="G56" s="349">
        <v>7.7672325074672699E-2</v>
      </c>
      <c r="H56" s="349">
        <v>7.6493006199598304E-3</v>
      </c>
    </row>
    <row r="57" spans="1:8" x14ac:dyDescent="0.2">
      <c r="A57" s="2" t="s">
        <v>76</v>
      </c>
      <c r="B57" s="352">
        <v>95</v>
      </c>
      <c r="C57" s="349">
        <v>0.58011484146118197</v>
      </c>
      <c r="D57" s="349">
        <v>3.8831178098917001E-2</v>
      </c>
      <c r="E57" s="349">
        <v>0.107207611203194</v>
      </c>
      <c r="F57" s="349">
        <v>0.12707899510860399</v>
      </c>
      <c r="G57" s="349">
        <v>0.12834702432155601</v>
      </c>
      <c r="H57" s="349">
        <v>1.8420334905385999E-2</v>
      </c>
    </row>
    <row r="58" spans="1:8" x14ac:dyDescent="0.2">
      <c r="A58" s="2" t="s">
        <v>77</v>
      </c>
      <c r="B58" s="352">
        <v>99</v>
      </c>
      <c r="C58" s="349">
        <v>0.43967697024345398</v>
      </c>
      <c r="D58" s="349">
        <v>7.7830582857132E-2</v>
      </c>
      <c r="E58" s="349">
        <v>0.13935805857181499</v>
      </c>
      <c r="F58" s="349">
        <v>8.6712256073951693E-2</v>
      </c>
      <c r="G58" s="349">
        <v>0.186658680438995</v>
      </c>
      <c r="H58" s="349">
        <v>6.9763436913490295E-2</v>
      </c>
    </row>
    <row r="59" spans="1:8" x14ac:dyDescent="0.2">
      <c r="A59" s="2" t="s">
        <v>78</v>
      </c>
      <c r="B59" s="352">
        <v>86</v>
      </c>
      <c r="C59" s="349">
        <v>0.51039063930511497</v>
      </c>
      <c r="D59" s="349">
        <v>1.63941942155361E-2</v>
      </c>
      <c r="E59" s="349">
        <v>0.124937660992146</v>
      </c>
      <c r="F59" s="349">
        <v>0.12344659119844401</v>
      </c>
      <c r="G59" s="349">
        <v>0.14193134009838099</v>
      </c>
      <c r="H59" s="349">
        <v>8.2899600267410306E-2</v>
      </c>
    </row>
    <row r="60" spans="1:8" x14ac:dyDescent="0.2">
      <c r="A60" s="2" t="s">
        <v>79</v>
      </c>
      <c r="B60" s="352">
        <v>91</v>
      </c>
      <c r="C60" s="349">
        <v>0.34436643123626698</v>
      </c>
      <c r="D60" s="349">
        <v>9.5187306404113797E-2</v>
      </c>
      <c r="E60" s="349">
        <v>0.13108254969120001</v>
      </c>
      <c r="F60" s="349">
        <v>0.10836809128522901</v>
      </c>
      <c r="G60" s="349">
        <v>0.17775641381740601</v>
      </c>
      <c r="H60" s="349">
        <v>0.143239215016365</v>
      </c>
    </row>
    <row r="61" spans="1:8" x14ac:dyDescent="0.2">
      <c r="A61" s="2" t="s">
        <v>80</v>
      </c>
      <c r="B61" s="352">
        <v>79</v>
      </c>
      <c r="C61" s="349">
        <v>0.31078845262527499</v>
      </c>
      <c r="D61" s="349">
        <v>3.43284010887146E-2</v>
      </c>
      <c r="E61" s="349">
        <v>0.12571032345295</v>
      </c>
      <c r="F61" s="349">
        <v>0.14291405677795399</v>
      </c>
      <c r="G61" s="349">
        <v>0.16224066913127899</v>
      </c>
      <c r="H61" s="349">
        <v>0.22401811182498901</v>
      </c>
    </row>
    <row r="62" spans="1:8" x14ac:dyDescent="0.2">
      <c r="A62" s="2" t="s">
        <v>81</v>
      </c>
      <c r="B62" s="352">
        <v>114</v>
      </c>
      <c r="C62" s="349">
        <v>0.50146353244781505</v>
      </c>
      <c r="D62" s="349">
        <v>3.8232296705245999E-2</v>
      </c>
      <c r="E62" s="349">
        <v>0.125371098518372</v>
      </c>
      <c r="F62" s="349">
        <v>0.124932132661343</v>
      </c>
      <c r="G62" s="349">
        <v>0.14060989022254899</v>
      </c>
      <c r="H62" s="349">
        <v>6.9391027092933696E-2</v>
      </c>
    </row>
    <row r="63" spans="1:8" x14ac:dyDescent="0.2">
      <c r="A63" s="2" t="s">
        <v>82</v>
      </c>
      <c r="B63" s="352">
        <v>89</v>
      </c>
      <c r="C63" s="349">
        <v>0.37478458881378202</v>
      </c>
      <c r="D63" s="349">
        <v>0.10505733639001801</v>
      </c>
      <c r="E63" s="349">
        <v>0.11788439750671401</v>
      </c>
      <c r="F63" s="349">
        <v>0.13497337698936501</v>
      </c>
      <c r="G63" s="349">
        <v>0.17470224201679199</v>
      </c>
      <c r="H63" s="349">
        <v>9.2598065733909607E-2</v>
      </c>
    </row>
    <row r="64" spans="1:8" x14ac:dyDescent="0.2">
      <c r="A64" s="2" t="s">
        <v>83</v>
      </c>
      <c r="B64" s="352">
        <v>95</v>
      </c>
      <c r="C64" s="349">
        <v>0.219589933753014</v>
      </c>
      <c r="D64" s="349">
        <v>3.5178247839212397E-2</v>
      </c>
      <c r="E64" s="349">
        <v>0.18436087667942</v>
      </c>
      <c r="F64" s="349">
        <v>0.17889223992824599</v>
      </c>
      <c r="G64" s="349">
        <v>0.22637665271759</v>
      </c>
      <c r="H64" s="349">
        <v>0.15560205280780801</v>
      </c>
    </row>
    <row r="65" spans="1:8" x14ac:dyDescent="0.2">
      <c r="A65" s="2" t="s">
        <v>84</v>
      </c>
      <c r="B65" s="352">
        <v>80</v>
      </c>
      <c r="C65" s="349">
        <v>0.35832583904266402</v>
      </c>
      <c r="D65" s="349">
        <v>4.0138158947229399E-2</v>
      </c>
      <c r="E65" s="349">
        <v>0.132400587201118</v>
      </c>
      <c r="F65" s="349">
        <v>0.12233333289623299</v>
      </c>
      <c r="G65" s="349">
        <v>0.183160334825516</v>
      </c>
      <c r="H65" s="349">
        <v>0.16364173591136899</v>
      </c>
    </row>
    <row r="66" spans="1:8" x14ac:dyDescent="0.2">
      <c r="A66" s="2" t="s">
        <v>85</v>
      </c>
      <c r="B66" s="352">
        <v>94</v>
      </c>
      <c r="C66" s="349">
        <v>0.50906383991241499</v>
      </c>
      <c r="D66" s="349">
        <v>4.4982906430959702E-2</v>
      </c>
      <c r="E66" s="349">
        <v>0.13647231459617601</v>
      </c>
      <c r="F66" s="349">
        <v>0.15817932784557301</v>
      </c>
      <c r="G66" s="349">
        <v>9.3098275363445296E-2</v>
      </c>
      <c r="H66" s="349">
        <v>5.8203324675559998E-2</v>
      </c>
    </row>
    <row r="67" spans="1:8" x14ac:dyDescent="0.2">
      <c r="A67" s="2" t="s">
        <v>86</v>
      </c>
      <c r="B67" s="352">
        <v>93</v>
      </c>
      <c r="C67" s="349">
        <v>0.46206197142601002</v>
      </c>
      <c r="D67" s="349">
        <v>5.9229705482721301E-2</v>
      </c>
      <c r="E67" s="349">
        <v>0.136228293180466</v>
      </c>
      <c r="F67" s="349">
        <v>0.123071476817131</v>
      </c>
      <c r="G67" s="349">
        <v>0.15127940475940699</v>
      </c>
      <c r="H67" s="349">
        <v>6.8129144608974498E-2</v>
      </c>
    </row>
    <row r="68" spans="1:8" x14ac:dyDescent="0.2">
      <c r="A68" s="2" t="s">
        <v>87</v>
      </c>
      <c r="B68" s="352">
        <v>89</v>
      </c>
      <c r="C68" s="349">
        <v>0.43728244304656999</v>
      </c>
      <c r="D68" s="349">
        <v>5.6422132998704903E-2</v>
      </c>
      <c r="E68" s="349">
        <v>0.12431038916110999</v>
      </c>
      <c r="F68" s="349">
        <v>0.14779764413833599</v>
      </c>
      <c r="G68" s="349">
        <v>0.11923485994339</v>
      </c>
      <c r="H68" s="349">
        <v>0.11495253443718</v>
      </c>
    </row>
    <row r="69" spans="1:8" x14ac:dyDescent="0.2">
      <c r="A69" s="2" t="s">
        <v>88</v>
      </c>
      <c r="B69" s="352">
        <v>100</v>
      </c>
      <c r="C69" s="349">
        <v>0.51310789585113503</v>
      </c>
      <c r="D69" s="349">
        <v>8.7485693395137801E-2</v>
      </c>
      <c r="E69" s="349">
        <v>9.6885666251182598E-2</v>
      </c>
      <c r="F69" s="349">
        <v>0.10729616135358799</v>
      </c>
      <c r="G69" s="349">
        <v>0.13705682754516599</v>
      </c>
      <c r="H69" s="349">
        <v>5.8167785406112699E-2</v>
      </c>
    </row>
    <row r="70" spans="1:8" x14ac:dyDescent="0.2">
      <c r="A70" s="2" t="s">
        <v>89</v>
      </c>
      <c r="B70" s="352">
        <v>94</v>
      </c>
      <c r="C70" s="349">
        <v>0.228496789932251</v>
      </c>
      <c r="D70" s="349">
        <v>4.08776365220547E-2</v>
      </c>
      <c r="E70" s="349">
        <v>0.22512225806713099</v>
      </c>
      <c r="F70" s="349">
        <v>0.117272138595581</v>
      </c>
      <c r="G70" s="349">
        <v>0.25467261672019997</v>
      </c>
      <c r="H70" s="349">
        <v>0.13355855643749201</v>
      </c>
    </row>
    <row r="71" spans="1:8" x14ac:dyDescent="0.2">
      <c r="A71" s="3" t="s">
        <v>90</v>
      </c>
      <c r="B71" s="353">
        <v>72</v>
      </c>
      <c r="C71" s="350">
        <v>0.30476000905036899</v>
      </c>
      <c r="D71" s="350">
        <v>7.7663138508796706E-2</v>
      </c>
      <c r="E71" s="350">
        <v>0.195689678192139</v>
      </c>
      <c r="F71" s="350">
        <v>9.6078179776668493E-2</v>
      </c>
      <c r="G71" s="350">
        <v>0.14779271185398099</v>
      </c>
      <c r="H71" s="350">
        <v>0.17801629006862599</v>
      </c>
    </row>
    <row r="73" spans="1:8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2" width="12.77734375" bestFit="1" customWidth="1"/>
  </cols>
  <sheetData>
    <row r="1" spans="1:12" x14ac:dyDescent="0.2">
      <c r="A1" s="16" t="str">
        <f>HYPERLINK("#'Inhalt'!A1", "Inhalt")</f>
        <v>Inhalt</v>
      </c>
    </row>
    <row r="3" spans="1:12" x14ac:dyDescent="0.2">
      <c r="A3" s="1" t="s">
        <v>270</v>
      </c>
    </row>
    <row r="4" spans="1:12" x14ac:dyDescent="0.2">
      <c r="A4" t="s">
        <v>23</v>
      </c>
    </row>
    <row r="5" spans="1:12" x14ac:dyDescent="0.2">
      <c r="A5" s="4" t="s">
        <v>24</v>
      </c>
      <c r="B5" s="4" t="s">
        <v>4</v>
      </c>
      <c r="C5" s="4" t="s">
        <v>271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272</v>
      </c>
      <c r="J5" s="4" t="s">
        <v>273</v>
      </c>
      <c r="K5" s="4" t="s">
        <v>274</v>
      </c>
      <c r="L5" s="4" t="s">
        <v>25</v>
      </c>
    </row>
    <row r="6" spans="1:12" x14ac:dyDescent="0.2">
      <c r="A6" s="5" t="s">
        <v>26</v>
      </c>
      <c r="B6" s="357" t="s">
        <v>1</v>
      </c>
      <c r="C6" s="354" t="s">
        <v>1</v>
      </c>
      <c r="D6" s="354" t="s">
        <v>1</v>
      </c>
      <c r="E6" s="354" t="s">
        <v>1</v>
      </c>
      <c r="F6" s="354" t="s">
        <v>1</v>
      </c>
      <c r="G6" s="354" t="s">
        <v>1</v>
      </c>
      <c r="H6" s="354" t="s">
        <v>1</v>
      </c>
      <c r="I6" s="354" t="s">
        <v>1</v>
      </c>
      <c r="J6" s="354" t="s">
        <v>1</v>
      </c>
      <c r="K6" s="354" t="s">
        <v>1</v>
      </c>
      <c r="L6" s="360" t="s">
        <v>1</v>
      </c>
    </row>
    <row r="7" spans="1:12" x14ac:dyDescent="0.2">
      <c r="A7" s="2" t="s">
        <v>26</v>
      </c>
      <c r="B7" s="358">
        <v>9251</v>
      </c>
      <c r="C7" s="355">
        <v>0.45007389783859297</v>
      </c>
      <c r="D7" s="355">
        <v>0.25724059343338002</v>
      </c>
      <c r="E7" s="355">
        <v>0.22650305926799799</v>
      </c>
      <c r="F7" s="355">
        <v>4.9586188048124299E-2</v>
      </c>
      <c r="G7" s="355">
        <v>1.1555259115993999E-2</v>
      </c>
      <c r="H7" s="355">
        <v>3.7623571697622499E-3</v>
      </c>
      <c r="I7" s="355">
        <v>7.7360117575153698E-4</v>
      </c>
      <c r="J7" s="355">
        <v>5.0505588296800895E-4</v>
      </c>
      <c r="K7" s="355">
        <v>0</v>
      </c>
      <c r="L7" s="361">
        <v>0.93221509456634499</v>
      </c>
    </row>
    <row r="8" spans="1:12" x14ac:dyDescent="0.2">
      <c r="A8" s="5" t="s">
        <v>27</v>
      </c>
      <c r="B8" s="357" t="s">
        <v>1</v>
      </c>
      <c r="C8" s="354" t="s">
        <v>1</v>
      </c>
      <c r="D8" s="354" t="s">
        <v>1</v>
      </c>
      <c r="E8" s="354" t="s">
        <v>1</v>
      </c>
      <c r="F8" s="354" t="s">
        <v>1</v>
      </c>
      <c r="G8" s="354" t="s">
        <v>1</v>
      </c>
      <c r="H8" s="354" t="s">
        <v>1</v>
      </c>
      <c r="I8" s="354" t="s">
        <v>1</v>
      </c>
      <c r="J8" s="354" t="s">
        <v>1</v>
      </c>
      <c r="K8" s="354" t="s">
        <v>1</v>
      </c>
      <c r="L8" s="360" t="s">
        <v>1</v>
      </c>
    </row>
    <row r="9" spans="1:12" x14ac:dyDescent="0.2">
      <c r="A9" s="2" t="s">
        <v>28</v>
      </c>
      <c r="B9" s="358">
        <v>102</v>
      </c>
      <c r="C9" s="355">
        <v>0.73014307022094704</v>
      </c>
      <c r="D9" s="355">
        <v>0.18160581588745101</v>
      </c>
      <c r="E9" s="355">
        <v>5.6905087083578103E-2</v>
      </c>
      <c r="F9" s="355">
        <v>1.4622391201555699E-2</v>
      </c>
      <c r="G9" s="355">
        <v>0</v>
      </c>
      <c r="H9" s="355">
        <v>0</v>
      </c>
      <c r="I9" s="355">
        <v>1.6723643988370899E-2</v>
      </c>
      <c r="J9" s="355">
        <v>0</v>
      </c>
      <c r="K9" s="355">
        <v>0</v>
      </c>
      <c r="L9" s="361">
        <v>0.439625024795532</v>
      </c>
    </row>
    <row r="10" spans="1:12" x14ac:dyDescent="0.2">
      <c r="A10" s="2" t="s">
        <v>29</v>
      </c>
      <c r="B10" s="358">
        <v>103</v>
      </c>
      <c r="C10" s="355">
        <v>0.67016237974166903</v>
      </c>
      <c r="D10" s="355">
        <v>0.19595021009445199</v>
      </c>
      <c r="E10" s="355">
        <v>0.11808867007494001</v>
      </c>
      <c r="F10" s="355">
        <v>1.5798708423972099E-2</v>
      </c>
      <c r="G10" s="355">
        <v>0</v>
      </c>
      <c r="H10" s="355">
        <v>0</v>
      </c>
      <c r="I10" s="355">
        <v>0</v>
      </c>
      <c r="J10" s="355">
        <v>0</v>
      </c>
      <c r="K10" s="355">
        <v>0</v>
      </c>
      <c r="L10" s="361">
        <v>0.47952368855476402</v>
      </c>
    </row>
    <row r="11" spans="1:12" x14ac:dyDescent="0.2">
      <c r="A11" s="2" t="s">
        <v>30</v>
      </c>
      <c r="B11" s="358">
        <v>126</v>
      </c>
      <c r="C11" s="355">
        <v>0.70031988620758101</v>
      </c>
      <c r="D11" s="355">
        <v>0.155053615570068</v>
      </c>
      <c r="E11" s="355">
        <v>0.123912170529366</v>
      </c>
      <c r="F11" s="355">
        <v>2.07143351435661E-2</v>
      </c>
      <c r="G11" s="355">
        <v>0</v>
      </c>
      <c r="H11" s="355">
        <v>0</v>
      </c>
      <c r="I11" s="355">
        <v>0</v>
      </c>
      <c r="J11" s="355">
        <v>0</v>
      </c>
      <c r="K11" s="355">
        <v>0</v>
      </c>
      <c r="L11" s="361">
        <v>0.46502095460891701</v>
      </c>
    </row>
    <row r="12" spans="1:12" x14ac:dyDescent="0.2">
      <c r="A12" s="2" t="s">
        <v>31</v>
      </c>
      <c r="B12" s="358">
        <v>105</v>
      </c>
      <c r="C12" s="355">
        <v>0.54899889230728105</v>
      </c>
      <c r="D12" s="355">
        <v>0.14484508335590399</v>
      </c>
      <c r="E12" s="355">
        <v>0.26501387357711798</v>
      </c>
      <c r="F12" s="355">
        <v>4.1142165660858203E-2</v>
      </c>
      <c r="G12" s="355">
        <v>0</v>
      </c>
      <c r="H12" s="355">
        <v>0</v>
      </c>
      <c r="I12" s="355">
        <v>0</v>
      </c>
      <c r="J12" s="355">
        <v>0</v>
      </c>
      <c r="K12" s="355">
        <v>0</v>
      </c>
      <c r="L12" s="361">
        <v>0.79829937219619795</v>
      </c>
    </row>
    <row r="13" spans="1:12" x14ac:dyDescent="0.2">
      <c r="A13" s="2" t="s">
        <v>32</v>
      </c>
      <c r="B13" s="358">
        <v>106</v>
      </c>
      <c r="C13" s="355">
        <v>0.53989309072494496</v>
      </c>
      <c r="D13" s="355">
        <v>0.239732220768929</v>
      </c>
      <c r="E13" s="355">
        <v>0.169025167822838</v>
      </c>
      <c r="F13" s="355">
        <v>3.4808371216058703E-2</v>
      </c>
      <c r="G13" s="355">
        <v>1.0489682666957399E-2</v>
      </c>
      <c r="H13" s="355">
        <v>6.0514868237078199E-3</v>
      </c>
      <c r="I13" s="355">
        <v>0</v>
      </c>
      <c r="J13" s="355">
        <v>0</v>
      </c>
      <c r="K13" s="355">
        <v>0</v>
      </c>
      <c r="L13" s="361">
        <v>0.75442385673522905</v>
      </c>
    </row>
    <row r="14" spans="1:12" x14ac:dyDescent="0.2">
      <c r="A14" s="2" t="s">
        <v>33</v>
      </c>
      <c r="B14" s="358">
        <v>95</v>
      </c>
      <c r="C14" s="355">
        <v>0.49573487043380698</v>
      </c>
      <c r="D14" s="355">
        <v>0.22301119565963701</v>
      </c>
      <c r="E14" s="355">
        <v>0.22177846729755399</v>
      </c>
      <c r="F14" s="355">
        <v>5.5269278585910797E-2</v>
      </c>
      <c r="G14" s="355">
        <v>4.2061945423483797E-3</v>
      </c>
      <c r="H14" s="355">
        <v>0</v>
      </c>
      <c r="I14" s="355">
        <v>0</v>
      </c>
      <c r="J14" s="355">
        <v>0</v>
      </c>
      <c r="K14" s="355">
        <v>0</v>
      </c>
      <c r="L14" s="361">
        <v>0.84920072555542003</v>
      </c>
    </row>
    <row r="15" spans="1:12" x14ac:dyDescent="0.2">
      <c r="A15" s="2" t="s">
        <v>34</v>
      </c>
      <c r="B15" s="358">
        <v>94</v>
      </c>
      <c r="C15" s="355">
        <v>0.59428417682647705</v>
      </c>
      <c r="D15" s="355">
        <v>0.26144218444824202</v>
      </c>
      <c r="E15" s="355">
        <v>9.0449623763561193E-2</v>
      </c>
      <c r="F15" s="355">
        <v>4.8476900905370698E-2</v>
      </c>
      <c r="G15" s="355">
        <v>3.33534530363977E-3</v>
      </c>
      <c r="H15" s="355">
        <v>2.0117328967899101E-3</v>
      </c>
      <c r="I15" s="355">
        <v>0</v>
      </c>
      <c r="J15" s="355">
        <v>0</v>
      </c>
      <c r="K15" s="355">
        <v>0</v>
      </c>
      <c r="L15" s="361">
        <v>0.61117219924926802</v>
      </c>
    </row>
    <row r="16" spans="1:12" x14ac:dyDescent="0.2">
      <c r="A16" s="2" t="s">
        <v>35</v>
      </c>
      <c r="B16" s="358">
        <v>100</v>
      </c>
      <c r="C16" s="355">
        <v>0.56978362798690796</v>
      </c>
      <c r="D16" s="355">
        <v>0.155168086290359</v>
      </c>
      <c r="E16" s="355">
        <v>0.18873332440853099</v>
      </c>
      <c r="F16" s="355">
        <v>7.1322359144687694E-2</v>
      </c>
      <c r="G16" s="355">
        <v>1.2107537128031301E-2</v>
      </c>
      <c r="H16" s="355">
        <v>2.8850759845226999E-3</v>
      </c>
      <c r="I16" s="355">
        <v>0</v>
      </c>
      <c r="J16" s="355">
        <v>0</v>
      </c>
      <c r="K16" s="355">
        <v>0</v>
      </c>
      <c r="L16" s="361">
        <v>0.80945736169815097</v>
      </c>
    </row>
    <row r="17" spans="1:12" x14ac:dyDescent="0.2">
      <c r="A17" s="2" t="s">
        <v>36</v>
      </c>
      <c r="B17" s="358">
        <v>76</v>
      </c>
      <c r="C17" s="355">
        <v>0.366134583950043</v>
      </c>
      <c r="D17" s="355">
        <v>0.38265541195869401</v>
      </c>
      <c r="E17" s="355">
        <v>0.18310438096523299</v>
      </c>
      <c r="F17" s="355">
        <v>6.8105630576610607E-2</v>
      </c>
      <c r="G17" s="355">
        <v>0</v>
      </c>
      <c r="H17" s="355">
        <v>0</v>
      </c>
      <c r="I17" s="355">
        <v>0</v>
      </c>
      <c r="J17" s="355">
        <v>0</v>
      </c>
      <c r="K17" s="355">
        <v>0</v>
      </c>
      <c r="L17" s="361">
        <v>0.95318108797073398</v>
      </c>
    </row>
    <row r="18" spans="1:12" x14ac:dyDescent="0.2">
      <c r="A18" s="2" t="s">
        <v>37</v>
      </c>
      <c r="B18" s="358">
        <v>73</v>
      </c>
      <c r="C18" s="355">
        <v>0.43565487861633301</v>
      </c>
      <c r="D18" s="355">
        <v>0.267837435007095</v>
      </c>
      <c r="E18" s="355">
        <v>0.21007871627807601</v>
      </c>
      <c r="F18" s="355">
        <v>8.6428977549076094E-2</v>
      </c>
      <c r="G18" s="355">
        <v>0</v>
      </c>
      <c r="H18" s="355">
        <v>0</v>
      </c>
      <c r="I18" s="355">
        <v>0</v>
      </c>
      <c r="J18" s="355">
        <v>0</v>
      </c>
      <c r="K18" s="355">
        <v>0</v>
      </c>
      <c r="L18" s="361">
        <v>0.94728177785873402</v>
      </c>
    </row>
    <row r="19" spans="1:12" x14ac:dyDescent="0.2">
      <c r="A19" s="2" t="s">
        <v>38</v>
      </c>
      <c r="B19" s="358">
        <v>94</v>
      </c>
      <c r="C19" s="355">
        <v>0.34571403264999401</v>
      </c>
      <c r="D19" s="355">
        <v>0.34716305136680597</v>
      </c>
      <c r="E19" s="355">
        <v>0.23673960566520699</v>
      </c>
      <c r="F19" s="355">
        <v>4.2310092598199803E-2</v>
      </c>
      <c r="G19" s="355">
        <v>1.09520917758346E-2</v>
      </c>
      <c r="H19" s="355">
        <v>1.7121111974120098E-2</v>
      </c>
      <c r="I19" s="355">
        <v>0</v>
      </c>
      <c r="J19" s="355">
        <v>0</v>
      </c>
      <c r="K19" s="355">
        <v>0</v>
      </c>
      <c r="L19" s="361">
        <v>1.0769864320755</v>
      </c>
    </row>
    <row r="20" spans="1:12" x14ac:dyDescent="0.2">
      <c r="A20" s="2" t="s">
        <v>39</v>
      </c>
      <c r="B20" s="358">
        <v>98</v>
      </c>
      <c r="C20" s="355">
        <v>0.29028001427650502</v>
      </c>
      <c r="D20" s="355">
        <v>0.34511312842369102</v>
      </c>
      <c r="E20" s="355">
        <v>0.30516919493675199</v>
      </c>
      <c r="F20" s="355">
        <v>4.2968053370714201E-2</v>
      </c>
      <c r="G20" s="355">
        <v>0</v>
      </c>
      <c r="H20" s="355">
        <v>0</v>
      </c>
      <c r="I20" s="355">
        <v>1.6469601541757601E-2</v>
      </c>
      <c r="J20" s="355">
        <v>0</v>
      </c>
      <c r="K20" s="355">
        <v>0</v>
      </c>
      <c r="L20" s="361">
        <v>1.18317329883575</v>
      </c>
    </row>
    <row r="21" spans="1:12" x14ac:dyDescent="0.2">
      <c r="A21" s="2" t="s">
        <v>40</v>
      </c>
      <c r="B21" s="358">
        <v>82</v>
      </c>
      <c r="C21" s="355">
        <v>0.18609932065010101</v>
      </c>
      <c r="D21" s="355">
        <v>0.247753500938416</v>
      </c>
      <c r="E21" s="355">
        <v>0.46797651052474998</v>
      </c>
      <c r="F21" s="355">
        <v>9.34314355254173E-2</v>
      </c>
      <c r="G21" s="355">
        <v>0</v>
      </c>
      <c r="H21" s="355">
        <v>4.7392304986715299E-3</v>
      </c>
      <c r="I21" s="355">
        <v>0</v>
      </c>
      <c r="J21" s="355">
        <v>0</v>
      </c>
      <c r="K21" s="355">
        <v>0</v>
      </c>
      <c r="L21" s="361">
        <v>1.4876970052719101</v>
      </c>
    </row>
    <row r="22" spans="1:12" x14ac:dyDescent="0.2">
      <c r="A22" s="2" t="s">
        <v>41</v>
      </c>
      <c r="B22" s="358">
        <v>101</v>
      </c>
      <c r="C22" s="355">
        <v>0.72673946619033802</v>
      </c>
      <c r="D22" s="355">
        <v>0.14591512084007299</v>
      </c>
      <c r="E22" s="355">
        <v>8.6024411022663103E-2</v>
      </c>
      <c r="F22" s="355">
        <v>2.6302872225642201E-2</v>
      </c>
      <c r="G22" s="355">
        <v>1.50181362405419E-2</v>
      </c>
      <c r="H22" s="355">
        <v>0</v>
      </c>
      <c r="I22" s="355">
        <v>0</v>
      </c>
      <c r="J22" s="355">
        <v>0</v>
      </c>
      <c r="K22" s="355">
        <v>0</v>
      </c>
      <c r="L22" s="361">
        <v>0.4569451212883</v>
      </c>
    </row>
    <row r="23" spans="1:12" x14ac:dyDescent="0.2">
      <c r="A23" s="2" t="s">
        <v>42</v>
      </c>
      <c r="B23" s="358">
        <v>102</v>
      </c>
      <c r="C23" s="355">
        <v>0.68276393413543701</v>
      </c>
      <c r="D23" s="355">
        <v>0.14738172292709401</v>
      </c>
      <c r="E23" s="355">
        <v>0.117422312498093</v>
      </c>
      <c r="F23" s="355">
        <v>4.4678989797830602E-2</v>
      </c>
      <c r="G23" s="355">
        <v>7.7530192211270298E-3</v>
      </c>
      <c r="H23" s="355">
        <v>0</v>
      </c>
      <c r="I23" s="355">
        <v>0</v>
      </c>
      <c r="J23" s="355">
        <v>0</v>
      </c>
      <c r="K23" s="355">
        <v>0</v>
      </c>
      <c r="L23" s="361">
        <v>0.54727536439895597</v>
      </c>
    </row>
    <row r="24" spans="1:12" x14ac:dyDescent="0.2">
      <c r="A24" s="2" t="s">
        <v>43</v>
      </c>
      <c r="B24" s="358">
        <v>98</v>
      </c>
      <c r="C24" s="355">
        <v>0.62229901552200295</v>
      </c>
      <c r="D24" s="355">
        <v>0.13329428434371901</v>
      </c>
      <c r="E24" s="355">
        <v>0.18298964202404</v>
      </c>
      <c r="F24" s="355">
        <v>5.8255732059478801E-2</v>
      </c>
      <c r="G24" s="355">
        <v>3.1613216269761298E-3</v>
      </c>
      <c r="H24" s="355">
        <v>0</v>
      </c>
      <c r="I24" s="355">
        <v>0</v>
      </c>
      <c r="J24" s="355">
        <v>0</v>
      </c>
      <c r="K24" s="355">
        <v>0</v>
      </c>
      <c r="L24" s="361">
        <v>0.68668603897094704</v>
      </c>
    </row>
    <row r="25" spans="1:12" x14ac:dyDescent="0.2">
      <c r="A25" s="2" t="s">
        <v>44</v>
      </c>
      <c r="B25" s="358">
        <v>100</v>
      </c>
      <c r="C25" s="355">
        <v>0.36663076281547502</v>
      </c>
      <c r="D25" s="355">
        <v>0.27877378463745101</v>
      </c>
      <c r="E25" s="355">
        <v>0.27173113822937001</v>
      </c>
      <c r="F25" s="355">
        <v>6.5209724009037004E-2</v>
      </c>
      <c r="G25" s="355">
        <v>1.3208694756031E-2</v>
      </c>
      <c r="H25" s="355">
        <v>0</v>
      </c>
      <c r="I25" s="355">
        <v>0</v>
      </c>
      <c r="J25" s="355">
        <v>4.4458932243287598E-3</v>
      </c>
      <c r="K25" s="355">
        <v>0</v>
      </c>
      <c r="L25" s="361">
        <v>1.1018213033676101</v>
      </c>
    </row>
    <row r="26" spans="1:12" x14ac:dyDescent="0.2">
      <c r="A26" s="2" t="s">
        <v>45</v>
      </c>
      <c r="B26" s="358">
        <v>87</v>
      </c>
      <c r="C26" s="355">
        <v>0.344266146421432</v>
      </c>
      <c r="D26" s="355">
        <v>0.29199004173278797</v>
      </c>
      <c r="E26" s="355">
        <v>0.280872762203217</v>
      </c>
      <c r="F26" s="355">
        <v>7.1341097354888902E-2</v>
      </c>
      <c r="G26" s="355">
        <v>1.15299457684159E-2</v>
      </c>
      <c r="H26" s="355">
        <v>0</v>
      </c>
      <c r="I26" s="355">
        <v>0</v>
      </c>
      <c r="J26" s="355">
        <v>0</v>
      </c>
      <c r="K26" s="355">
        <v>0</v>
      </c>
      <c r="L26" s="361">
        <v>1.1138786077499401</v>
      </c>
    </row>
    <row r="27" spans="1:12" x14ac:dyDescent="0.2">
      <c r="A27" s="2" t="s">
        <v>46</v>
      </c>
      <c r="B27" s="358">
        <v>92</v>
      </c>
      <c r="C27" s="355">
        <v>0.15268030762672399</v>
      </c>
      <c r="D27" s="355">
        <v>0.43699038028717002</v>
      </c>
      <c r="E27" s="355">
        <v>0.37155127525329601</v>
      </c>
      <c r="F27" s="355">
        <v>2.0956551656127E-2</v>
      </c>
      <c r="G27" s="355">
        <v>5.3499615751206901E-3</v>
      </c>
      <c r="H27" s="355">
        <v>7.3793311603367303E-3</v>
      </c>
      <c r="I27" s="355">
        <v>5.09220268577337E-3</v>
      </c>
      <c r="J27" s="355">
        <v>0</v>
      </c>
      <c r="K27" s="355">
        <v>0</v>
      </c>
      <c r="L27" s="361">
        <v>1.3318122625351001</v>
      </c>
    </row>
    <row r="28" spans="1:12" x14ac:dyDescent="0.2">
      <c r="A28" s="2" t="s">
        <v>47</v>
      </c>
      <c r="B28" s="358">
        <v>104</v>
      </c>
      <c r="C28" s="355">
        <v>0.25695428252220198</v>
      </c>
      <c r="D28" s="355">
        <v>0.27501571178436302</v>
      </c>
      <c r="E28" s="355">
        <v>0.37929624319076499</v>
      </c>
      <c r="F28" s="355">
        <v>7.4278943240642506E-2</v>
      </c>
      <c r="G28" s="355">
        <v>1.44548341631889E-2</v>
      </c>
      <c r="H28" s="355">
        <v>0</v>
      </c>
      <c r="I28" s="355">
        <v>0</v>
      </c>
      <c r="J28" s="355">
        <v>0</v>
      </c>
      <c r="K28" s="355">
        <v>0</v>
      </c>
      <c r="L28" s="361">
        <v>1.31426429748535</v>
      </c>
    </row>
    <row r="29" spans="1:12" x14ac:dyDescent="0.2">
      <c r="A29" s="2" t="s">
        <v>48</v>
      </c>
      <c r="B29" s="358">
        <v>96</v>
      </c>
      <c r="C29" s="355">
        <v>0.262793868780136</v>
      </c>
      <c r="D29" s="355">
        <v>0.268353432416916</v>
      </c>
      <c r="E29" s="355">
        <v>0.41152989864349399</v>
      </c>
      <c r="F29" s="355">
        <v>3.3113293349742903E-2</v>
      </c>
      <c r="G29" s="355">
        <v>2.4209503084421199E-2</v>
      </c>
      <c r="H29" s="355">
        <v>0</v>
      </c>
      <c r="I29" s="355">
        <v>0</v>
      </c>
      <c r="J29" s="355">
        <v>0</v>
      </c>
      <c r="K29" s="355">
        <v>0</v>
      </c>
      <c r="L29" s="361">
        <v>1.28759109973907</v>
      </c>
    </row>
    <row r="30" spans="1:12" x14ac:dyDescent="0.2">
      <c r="A30" s="2" t="s">
        <v>49</v>
      </c>
      <c r="B30" s="358">
        <v>92</v>
      </c>
      <c r="C30" s="355">
        <v>0.15640302002430001</v>
      </c>
      <c r="D30" s="355">
        <v>0.26931571960449202</v>
      </c>
      <c r="E30" s="355">
        <v>0.44442161917686501</v>
      </c>
      <c r="F30" s="355">
        <v>8.4230445325374603E-2</v>
      </c>
      <c r="G30" s="355">
        <v>6.4056282863020897E-3</v>
      </c>
      <c r="H30" s="355">
        <v>3.9223574101924903E-2</v>
      </c>
      <c r="I30" s="355">
        <v>0</v>
      </c>
      <c r="J30" s="355">
        <v>0</v>
      </c>
      <c r="K30" s="355">
        <v>0</v>
      </c>
      <c r="L30" s="361">
        <v>1.63259065151215</v>
      </c>
    </row>
    <row r="31" spans="1:12" x14ac:dyDescent="0.2">
      <c r="A31" s="2" t="s">
        <v>50</v>
      </c>
      <c r="B31" s="358">
        <v>79</v>
      </c>
      <c r="C31" s="355">
        <v>0.18017245829105399</v>
      </c>
      <c r="D31" s="355">
        <v>0.36678549647331199</v>
      </c>
      <c r="E31" s="355">
        <v>0.38455584645271301</v>
      </c>
      <c r="F31" s="355">
        <v>5.0981611013412503E-2</v>
      </c>
      <c r="G31" s="355">
        <v>1.7504617571830701E-2</v>
      </c>
      <c r="H31" s="355">
        <v>0</v>
      </c>
      <c r="I31" s="355">
        <v>0</v>
      </c>
      <c r="J31" s="355">
        <v>0</v>
      </c>
      <c r="K31" s="355">
        <v>0</v>
      </c>
      <c r="L31" s="361">
        <v>1.3588604927062999</v>
      </c>
    </row>
    <row r="32" spans="1:12" x14ac:dyDescent="0.2">
      <c r="A32" s="2" t="s">
        <v>51</v>
      </c>
      <c r="B32" s="358">
        <v>101</v>
      </c>
      <c r="C32" s="355">
        <v>0.73020386695861805</v>
      </c>
      <c r="D32" s="355">
        <v>0.127272173762321</v>
      </c>
      <c r="E32" s="355">
        <v>7.5005993247032193E-2</v>
      </c>
      <c r="F32" s="355">
        <v>6.0020867735147497E-2</v>
      </c>
      <c r="G32" s="355">
        <v>7.4970819987356697E-3</v>
      </c>
      <c r="H32" s="355">
        <v>0</v>
      </c>
      <c r="I32" s="355">
        <v>0</v>
      </c>
      <c r="J32" s="355">
        <v>0</v>
      </c>
      <c r="K32" s="355">
        <v>0</v>
      </c>
      <c r="L32" s="361">
        <v>0.48733508586883501</v>
      </c>
    </row>
    <row r="33" spans="1:12" x14ac:dyDescent="0.2">
      <c r="A33" s="2" t="s">
        <v>52</v>
      </c>
      <c r="B33" s="358">
        <v>95</v>
      </c>
      <c r="C33" s="355">
        <v>0.38198375701904302</v>
      </c>
      <c r="D33" s="355">
        <v>0.26061072945594799</v>
      </c>
      <c r="E33" s="355">
        <v>0.32333561778068498</v>
      </c>
      <c r="F33" s="355">
        <v>3.40699031949043E-2</v>
      </c>
      <c r="G33" s="355">
        <v>0</v>
      </c>
      <c r="H33" s="355">
        <v>0</v>
      </c>
      <c r="I33" s="355">
        <v>0</v>
      </c>
      <c r="J33" s="355">
        <v>0</v>
      </c>
      <c r="K33" s="355">
        <v>0</v>
      </c>
      <c r="L33" s="361">
        <v>1.0094916820526101</v>
      </c>
    </row>
    <row r="34" spans="1:12" x14ac:dyDescent="0.2">
      <c r="A34" s="2" t="s">
        <v>53</v>
      </c>
      <c r="B34" s="358">
        <v>99</v>
      </c>
      <c r="C34" s="355">
        <v>0.18560959398746499</v>
      </c>
      <c r="D34" s="355">
        <v>0.45440536737442</v>
      </c>
      <c r="E34" s="355">
        <v>0.21732020378112801</v>
      </c>
      <c r="F34" s="355">
        <v>0.12772460281848899</v>
      </c>
      <c r="G34" s="355">
        <v>5.8836038224399098E-3</v>
      </c>
      <c r="H34" s="355">
        <v>9.0566081926226599E-3</v>
      </c>
      <c r="I34" s="355">
        <v>0</v>
      </c>
      <c r="J34" s="355">
        <v>0</v>
      </c>
      <c r="K34" s="355">
        <v>0</v>
      </c>
      <c r="L34" s="361">
        <v>1.3410370349884</v>
      </c>
    </row>
    <row r="35" spans="1:12" x14ac:dyDescent="0.2">
      <c r="A35" s="2" t="s">
        <v>54</v>
      </c>
      <c r="B35" s="358">
        <v>103</v>
      </c>
      <c r="C35" s="355">
        <v>0.25358474254608199</v>
      </c>
      <c r="D35" s="355">
        <v>0.31407532095909102</v>
      </c>
      <c r="E35" s="355">
        <v>0.354526817798615</v>
      </c>
      <c r="F35" s="355">
        <v>6.4395606517791706E-2</v>
      </c>
      <c r="G35" s="355">
        <v>0</v>
      </c>
      <c r="H35" s="355">
        <v>1.34175214916468E-2</v>
      </c>
      <c r="I35" s="355">
        <v>0</v>
      </c>
      <c r="J35" s="355">
        <v>0</v>
      </c>
      <c r="K35" s="355">
        <v>0</v>
      </c>
      <c r="L35" s="361">
        <v>1.28340339660645</v>
      </c>
    </row>
    <row r="36" spans="1:12" x14ac:dyDescent="0.2">
      <c r="A36" s="2" t="s">
        <v>55</v>
      </c>
      <c r="B36" s="358">
        <v>84</v>
      </c>
      <c r="C36" s="355">
        <v>0.33569785952568099</v>
      </c>
      <c r="D36" s="355">
        <v>0.198970407247543</v>
      </c>
      <c r="E36" s="355">
        <v>0.40776285529136702</v>
      </c>
      <c r="F36" s="355">
        <v>4.4006276875734301E-2</v>
      </c>
      <c r="G36" s="355">
        <v>0</v>
      </c>
      <c r="H36" s="355">
        <v>1.35626280680299E-2</v>
      </c>
      <c r="I36" s="355">
        <v>0</v>
      </c>
      <c r="J36" s="355">
        <v>0</v>
      </c>
      <c r="K36" s="355">
        <v>0</v>
      </c>
      <c r="L36" s="361">
        <v>1.2143280506134</v>
      </c>
    </row>
    <row r="37" spans="1:12" x14ac:dyDescent="0.2">
      <c r="A37" s="2" t="s">
        <v>56</v>
      </c>
      <c r="B37" s="358">
        <v>88</v>
      </c>
      <c r="C37" s="355">
        <v>0.24337817728519401</v>
      </c>
      <c r="D37" s="355">
        <v>0.27211815118789701</v>
      </c>
      <c r="E37" s="355">
        <v>0.38410413265228299</v>
      </c>
      <c r="F37" s="355">
        <v>8.8703952729701996E-2</v>
      </c>
      <c r="G37" s="355">
        <v>0</v>
      </c>
      <c r="H37" s="355">
        <v>1.1695581488311299E-2</v>
      </c>
      <c r="I37" s="355">
        <v>0</v>
      </c>
      <c r="J37" s="355">
        <v>0</v>
      </c>
      <c r="K37" s="355">
        <v>0</v>
      </c>
      <c r="L37" s="361">
        <v>1.3649162054061901</v>
      </c>
    </row>
    <row r="38" spans="1:12" x14ac:dyDescent="0.2">
      <c r="A38" s="2" t="s">
        <v>57</v>
      </c>
      <c r="B38" s="358">
        <v>104</v>
      </c>
      <c r="C38" s="355">
        <v>0.69996678829193104</v>
      </c>
      <c r="D38" s="355">
        <v>0.168143600225449</v>
      </c>
      <c r="E38" s="355">
        <v>9.1394111514091506E-2</v>
      </c>
      <c r="F38" s="355">
        <v>2.8286140412092198E-2</v>
      </c>
      <c r="G38" s="355">
        <v>1.2209356762468799E-2</v>
      </c>
      <c r="H38" s="355">
        <v>0</v>
      </c>
      <c r="I38" s="355">
        <v>0</v>
      </c>
      <c r="J38" s="355">
        <v>0</v>
      </c>
      <c r="K38" s="355">
        <v>0</v>
      </c>
      <c r="L38" s="361">
        <v>0.48462766408920299</v>
      </c>
    </row>
    <row r="39" spans="1:12" x14ac:dyDescent="0.2">
      <c r="A39" s="2" t="s">
        <v>58</v>
      </c>
      <c r="B39" s="358">
        <v>98</v>
      </c>
      <c r="C39" s="355">
        <v>0.58193600177764904</v>
      </c>
      <c r="D39" s="355">
        <v>0.26940318942070002</v>
      </c>
      <c r="E39" s="355">
        <v>0.133291691541672</v>
      </c>
      <c r="F39" s="355">
        <v>7.6045072637498396E-3</v>
      </c>
      <c r="G39" s="355">
        <v>7.7645806595683098E-3</v>
      </c>
      <c r="H39" s="355">
        <v>0</v>
      </c>
      <c r="I39" s="355">
        <v>0</v>
      </c>
      <c r="J39" s="355">
        <v>0</v>
      </c>
      <c r="K39" s="355">
        <v>0</v>
      </c>
      <c r="L39" s="361">
        <v>0.58985841274261497</v>
      </c>
    </row>
    <row r="40" spans="1:12" x14ac:dyDescent="0.2">
      <c r="A40" s="2" t="s">
        <v>59</v>
      </c>
      <c r="B40" s="358">
        <v>104</v>
      </c>
      <c r="C40" s="355">
        <v>0.426651000976562</v>
      </c>
      <c r="D40" s="355">
        <v>0.244631662964821</v>
      </c>
      <c r="E40" s="355">
        <v>0.26964893937110901</v>
      </c>
      <c r="F40" s="355">
        <v>4.4686008244752898E-2</v>
      </c>
      <c r="G40" s="355">
        <v>1.4382394962012801E-2</v>
      </c>
      <c r="H40" s="355">
        <v>0</v>
      </c>
      <c r="I40" s="355">
        <v>0</v>
      </c>
      <c r="J40" s="355">
        <v>0</v>
      </c>
      <c r="K40" s="355">
        <v>0</v>
      </c>
      <c r="L40" s="361">
        <v>0.97551715373992898</v>
      </c>
    </row>
    <row r="41" spans="1:12" x14ac:dyDescent="0.2">
      <c r="A41" s="2" t="s">
        <v>60</v>
      </c>
      <c r="B41" s="358">
        <v>96</v>
      </c>
      <c r="C41" s="355">
        <v>0.39550566673278797</v>
      </c>
      <c r="D41" s="355">
        <v>0.36210107803344699</v>
      </c>
      <c r="E41" s="355">
        <v>0.162688627839088</v>
      </c>
      <c r="F41" s="355">
        <v>5.8940537273883799E-2</v>
      </c>
      <c r="G41" s="355">
        <v>2.0764108747243899E-2</v>
      </c>
      <c r="H41" s="355">
        <v>0</v>
      </c>
      <c r="I41" s="355">
        <v>0</v>
      </c>
      <c r="J41" s="355">
        <v>0</v>
      </c>
      <c r="K41" s="355">
        <v>0</v>
      </c>
      <c r="L41" s="361">
        <v>0.94735634326934803</v>
      </c>
    </row>
    <row r="42" spans="1:12" x14ac:dyDescent="0.2">
      <c r="A42" s="2" t="s">
        <v>61</v>
      </c>
      <c r="B42" s="358">
        <v>99</v>
      </c>
      <c r="C42" s="355">
        <v>0.32506325840950001</v>
      </c>
      <c r="D42" s="355">
        <v>0.31177902221679699</v>
      </c>
      <c r="E42" s="355">
        <v>0.30551731586456299</v>
      </c>
      <c r="F42" s="355">
        <v>5.7640396058559397E-2</v>
      </c>
      <c r="G42" s="355">
        <v>0</v>
      </c>
      <c r="H42" s="355">
        <v>0</v>
      </c>
      <c r="I42" s="355">
        <v>0</v>
      </c>
      <c r="J42" s="355">
        <v>0</v>
      </c>
      <c r="K42" s="355">
        <v>0</v>
      </c>
      <c r="L42" s="361">
        <v>1.0957348346710201</v>
      </c>
    </row>
    <row r="43" spans="1:12" x14ac:dyDescent="0.2">
      <c r="A43" s="2" t="s">
        <v>62</v>
      </c>
      <c r="B43" s="358">
        <v>92</v>
      </c>
      <c r="C43" s="355">
        <v>0.46830111742019698</v>
      </c>
      <c r="D43" s="355">
        <v>0.22377806901931799</v>
      </c>
      <c r="E43" s="355">
        <v>0.273230850696564</v>
      </c>
      <c r="F43" s="355">
        <v>2.9013102874159799E-2</v>
      </c>
      <c r="G43" s="355">
        <v>0</v>
      </c>
      <c r="H43" s="355">
        <v>5.6768530048430001E-3</v>
      </c>
      <c r="I43" s="355">
        <v>0</v>
      </c>
      <c r="J43" s="355">
        <v>0</v>
      </c>
      <c r="K43" s="355">
        <v>0</v>
      </c>
      <c r="L43" s="361">
        <v>0.88566333055496205</v>
      </c>
    </row>
    <row r="44" spans="1:12" x14ac:dyDescent="0.2">
      <c r="A44" s="2" t="s">
        <v>63</v>
      </c>
      <c r="B44" s="358">
        <v>94</v>
      </c>
      <c r="C44" s="355">
        <v>0.45847687125205999</v>
      </c>
      <c r="D44" s="355">
        <v>0.22708512842655201</v>
      </c>
      <c r="E44" s="355">
        <v>0.21332119405269601</v>
      </c>
      <c r="F44" s="355">
        <v>5.3043719381094E-2</v>
      </c>
      <c r="G44" s="355">
        <v>1.6479285433888401E-2</v>
      </c>
      <c r="H44" s="355">
        <v>3.1593814492225598E-2</v>
      </c>
      <c r="I44" s="355">
        <v>0</v>
      </c>
      <c r="J44" s="355">
        <v>0</v>
      </c>
      <c r="K44" s="355">
        <v>0</v>
      </c>
      <c r="L44" s="361">
        <v>1.0367448329925499</v>
      </c>
    </row>
    <row r="45" spans="1:12" x14ac:dyDescent="0.2">
      <c r="A45" s="2" t="s">
        <v>64</v>
      </c>
      <c r="B45" s="358">
        <v>98</v>
      </c>
      <c r="C45" s="355">
        <v>0.44875881075859098</v>
      </c>
      <c r="D45" s="355">
        <v>0.357198476791382</v>
      </c>
      <c r="E45" s="355">
        <v>0.14234806597232799</v>
      </c>
      <c r="F45" s="355">
        <v>5.16946651041508E-2</v>
      </c>
      <c r="G45" s="355">
        <v>0</v>
      </c>
      <c r="H45" s="355">
        <v>0</v>
      </c>
      <c r="I45" s="355">
        <v>0</v>
      </c>
      <c r="J45" s="355">
        <v>0</v>
      </c>
      <c r="K45" s="355">
        <v>0</v>
      </c>
      <c r="L45" s="361">
        <v>0.79697859287261996</v>
      </c>
    </row>
    <row r="46" spans="1:12" x14ac:dyDescent="0.2">
      <c r="A46" s="2" t="s">
        <v>65</v>
      </c>
      <c r="B46" s="358">
        <v>98</v>
      </c>
      <c r="C46" s="355">
        <v>0.31790232658386203</v>
      </c>
      <c r="D46" s="355">
        <v>0.33876341581344599</v>
      </c>
      <c r="E46" s="355">
        <v>0.30212238430976901</v>
      </c>
      <c r="F46" s="355">
        <v>4.1211873292923001E-2</v>
      </c>
      <c r="G46" s="355">
        <v>0</v>
      </c>
      <c r="H46" s="355">
        <v>0</v>
      </c>
      <c r="I46" s="355">
        <v>0</v>
      </c>
      <c r="J46" s="355">
        <v>0</v>
      </c>
      <c r="K46" s="355">
        <v>0</v>
      </c>
      <c r="L46" s="361">
        <v>1.06664383411407</v>
      </c>
    </row>
    <row r="47" spans="1:12" x14ac:dyDescent="0.2">
      <c r="A47" s="2" t="s">
        <v>66</v>
      </c>
      <c r="B47" s="358">
        <v>102</v>
      </c>
      <c r="C47" s="355">
        <v>0.20540153980255099</v>
      </c>
      <c r="D47" s="355">
        <v>0.31454256176948497</v>
      </c>
      <c r="E47" s="355">
        <v>0.36564150452613797</v>
      </c>
      <c r="F47" s="355">
        <v>0.10195879638195</v>
      </c>
      <c r="G47" s="355">
        <v>1.2455589137971399E-2</v>
      </c>
      <c r="H47" s="355">
        <v>0</v>
      </c>
      <c r="I47" s="355">
        <v>0</v>
      </c>
      <c r="J47" s="355">
        <v>0</v>
      </c>
      <c r="K47" s="355">
        <v>0</v>
      </c>
      <c r="L47" s="361">
        <v>1.4015243053436299</v>
      </c>
    </row>
    <row r="48" spans="1:12" x14ac:dyDescent="0.2">
      <c r="A48" s="2" t="s">
        <v>67</v>
      </c>
      <c r="B48" s="358">
        <v>90</v>
      </c>
      <c r="C48" s="355">
        <v>0.207889884710312</v>
      </c>
      <c r="D48" s="355">
        <v>0.327112466096878</v>
      </c>
      <c r="E48" s="355">
        <v>0.36861327290535001</v>
      </c>
      <c r="F48" s="355">
        <v>9.0587392449378995E-2</v>
      </c>
      <c r="G48" s="355">
        <v>5.7969712652266E-3</v>
      </c>
      <c r="H48" s="355">
        <v>0</v>
      </c>
      <c r="I48" s="355">
        <v>0</v>
      </c>
      <c r="J48" s="355">
        <v>0</v>
      </c>
      <c r="K48" s="355">
        <v>0</v>
      </c>
      <c r="L48" s="361">
        <v>1.3592890501022299</v>
      </c>
    </row>
    <row r="49" spans="1:12" x14ac:dyDescent="0.2">
      <c r="A49" s="2" t="s">
        <v>68</v>
      </c>
      <c r="B49" s="358">
        <v>87</v>
      </c>
      <c r="C49" s="355">
        <v>0.30994552373886097</v>
      </c>
      <c r="D49" s="355">
        <v>0.25288781523704501</v>
      </c>
      <c r="E49" s="355">
        <v>0.35989868640899703</v>
      </c>
      <c r="F49" s="355">
        <v>4.9919404089450801E-2</v>
      </c>
      <c r="G49" s="355">
        <v>6.9750212132930799E-3</v>
      </c>
      <c r="H49" s="355">
        <v>2.0373551174998301E-2</v>
      </c>
      <c r="I49" s="355">
        <v>0</v>
      </c>
      <c r="J49" s="355">
        <v>0</v>
      </c>
      <c r="K49" s="355">
        <v>0</v>
      </c>
      <c r="L49" s="361">
        <v>1.2522112131118801</v>
      </c>
    </row>
    <row r="50" spans="1:12" x14ac:dyDescent="0.2">
      <c r="A50" s="2" t="s">
        <v>69</v>
      </c>
      <c r="B50" s="358">
        <v>67</v>
      </c>
      <c r="C50" s="355">
        <v>0.23976308107376099</v>
      </c>
      <c r="D50" s="355">
        <v>0.49374067783355702</v>
      </c>
      <c r="E50" s="355">
        <v>0.18509903550147999</v>
      </c>
      <c r="F50" s="355">
        <v>2.9614381492137899E-2</v>
      </c>
      <c r="G50" s="355">
        <v>2.4195533245801901E-2</v>
      </c>
      <c r="H50" s="355">
        <v>2.7587296441197399E-2</v>
      </c>
      <c r="I50" s="355">
        <v>0</v>
      </c>
      <c r="J50" s="355">
        <v>0</v>
      </c>
      <c r="K50" s="355">
        <v>0</v>
      </c>
      <c r="L50" s="361">
        <v>1.18750047683716</v>
      </c>
    </row>
    <row r="51" spans="1:12" x14ac:dyDescent="0.2">
      <c r="A51" s="2" t="s">
        <v>70</v>
      </c>
      <c r="B51" s="358">
        <v>101</v>
      </c>
      <c r="C51" s="355">
        <v>0.34288513660430903</v>
      </c>
      <c r="D51" s="355">
        <v>0.35456597805023199</v>
      </c>
      <c r="E51" s="355">
        <v>0.22439312934875499</v>
      </c>
      <c r="F51" s="355">
        <v>6.6841728985309601E-2</v>
      </c>
      <c r="G51" s="355">
        <v>1.1314010247588199E-2</v>
      </c>
      <c r="H51" s="355">
        <v>0</v>
      </c>
      <c r="I51" s="355">
        <v>0</v>
      </c>
      <c r="J51" s="355">
        <v>0</v>
      </c>
      <c r="K51" s="355">
        <v>0</v>
      </c>
      <c r="L51" s="361">
        <v>1.04913353919983</v>
      </c>
    </row>
    <row r="52" spans="1:12" x14ac:dyDescent="0.2">
      <c r="A52" s="2" t="s">
        <v>71</v>
      </c>
      <c r="B52" s="358">
        <v>83</v>
      </c>
      <c r="C52" s="355">
        <v>0.15146403014659901</v>
      </c>
      <c r="D52" s="355">
        <v>0.30508863925933799</v>
      </c>
      <c r="E52" s="355">
        <v>0.33202740550041199</v>
      </c>
      <c r="F52" s="355">
        <v>0.21141991019249001</v>
      </c>
      <c r="G52" s="355">
        <v>0</v>
      </c>
      <c r="H52" s="355">
        <v>0</v>
      </c>
      <c r="I52" s="355">
        <v>0</v>
      </c>
      <c r="J52" s="355">
        <v>0</v>
      </c>
      <c r="K52" s="355">
        <v>0</v>
      </c>
      <c r="L52" s="361">
        <v>1.6034032106399501</v>
      </c>
    </row>
    <row r="53" spans="1:12" x14ac:dyDescent="0.2">
      <c r="A53" s="2" t="s">
        <v>72</v>
      </c>
      <c r="B53" s="358">
        <v>101</v>
      </c>
      <c r="C53" s="355">
        <v>0.31966128945350603</v>
      </c>
      <c r="D53" s="355">
        <v>0.38016965985298201</v>
      </c>
      <c r="E53" s="355">
        <v>0.203607708215714</v>
      </c>
      <c r="F53" s="355">
        <v>6.0614235699176802E-2</v>
      </c>
      <c r="G53" s="355">
        <v>3.5947088152170202E-2</v>
      </c>
      <c r="H53" s="355">
        <v>0</v>
      </c>
      <c r="I53" s="355">
        <v>0</v>
      </c>
      <c r="J53" s="355">
        <v>0</v>
      </c>
      <c r="K53" s="355">
        <v>0</v>
      </c>
      <c r="L53" s="361">
        <v>1.11301612854004</v>
      </c>
    </row>
    <row r="54" spans="1:12" x14ac:dyDescent="0.2">
      <c r="A54" s="2" t="s">
        <v>73</v>
      </c>
      <c r="B54" s="358">
        <v>98</v>
      </c>
      <c r="C54" s="355">
        <v>0.34011077880859403</v>
      </c>
      <c r="D54" s="355">
        <v>0.233479022979736</v>
      </c>
      <c r="E54" s="355">
        <v>0.251530140638351</v>
      </c>
      <c r="F54" s="355">
        <v>0.128995090723038</v>
      </c>
      <c r="G54" s="355">
        <v>2.6010924950242001E-2</v>
      </c>
      <c r="H54" s="355">
        <v>9.9370134994387592E-3</v>
      </c>
      <c r="I54" s="355">
        <v>9.9370134994387592E-3</v>
      </c>
      <c r="J54" s="355">
        <v>0</v>
      </c>
      <c r="K54" s="355">
        <v>0</v>
      </c>
      <c r="L54" s="361">
        <v>1.33687543869019</v>
      </c>
    </row>
    <row r="55" spans="1:12" x14ac:dyDescent="0.2">
      <c r="A55" s="2" t="s">
        <v>74</v>
      </c>
      <c r="B55" s="358">
        <v>93</v>
      </c>
      <c r="C55" s="355">
        <v>0.28458517789840698</v>
      </c>
      <c r="D55" s="355">
        <v>0.31953054666519198</v>
      </c>
      <c r="E55" s="355">
        <v>0.29331588745117199</v>
      </c>
      <c r="F55" s="355">
        <v>6.5728127956390395E-2</v>
      </c>
      <c r="G55" s="355">
        <v>3.06286662817001E-2</v>
      </c>
      <c r="H55" s="355">
        <v>6.2116039916873004E-3</v>
      </c>
      <c r="I55" s="355">
        <v>0</v>
      </c>
      <c r="J55" s="355">
        <v>0</v>
      </c>
      <c r="K55" s="355">
        <v>0</v>
      </c>
      <c r="L55" s="361">
        <v>1.25691938400269</v>
      </c>
    </row>
    <row r="56" spans="1:12" x14ac:dyDescent="0.2">
      <c r="A56" s="2" t="s">
        <v>75</v>
      </c>
      <c r="B56" s="358">
        <v>105</v>
      </c>
      <c r="C56" s="355">
        <v>0.68699824810028098</v>
      </c>
      <c r="D56" s="355">
        <v>0.176998376846313</v>
      </c>
      <c r="E56" s="355">
        <v>0.109669305384159</v>
      </c>
      <c r="F56" s="355">
        <v>2.6334036141634001E-2</v>
      </c>
      <c r="G56" s="355">
        <v>0</v>
      </c>
      <c r="H56" s="355">
        <v>0</v>
      </c>
      <c r="I56" s="355">
        <v>0</v>
      </c>
      <c r="J56" s="355">
        <v>0</v>
      </c>
      <c r="K56" s="355">
        <v>0</v>
      </c>
      <c r="L56" s="361">
        <v>0.475339114665985</v>
      </c>
    </row>
    <row r="57" spans="1:12" x14ac:dyDescent="0.2">
      <c r="A57" s="2" t="s">
        <v>76</v>
      </c>
      <c r="B57" s="358">
        <v>93</v>
      </c>
      <c r="C57" s="355">
        <v>0.62083488702774003</v>
      </c>
      <c r="D57" s="355">
        <v>0.14733874797821001</v>
      </c>
      <c r="E57" s="355">
        <v>0.167864114046097</v>
      </c>
      <c r="F57" s="355">
        <v>2.37436573952436E-2</v>
      </c>
      <c r="G57" s="355">
        <v>8.5873994976282102E-3</v>
      </c>
      <c r="H57" s="355">
        <v>0</v>
      </c>
      <c r="I57" s="355">
        <v>3.1631201505660997E-2</v>
      </c>
      <c r="J57" s="355">
        <v>0</v>
      </c>
      <c r="K57" s="355">
        <v>0</v>
      </c>
      <c r="L57" s="361">
        <v>0.77843475341796897</v>
      </c>
    </row>
    <row r="58" spans="1:12" x14ac:dyDescent="0.2">
      <c r="A58" s="2" t="s">
        <v>77</v>
      </c>
      <c r="B58" s="358">
        <v>102</v>
      </c>
      <c r="C58" s="355">
        <v>0.45128622651100198</v>
      </c>
      <c r="D58" s="355">
        <v>0.26732599735259999</v>
      </c>
      <c r="E58" s="355">
        <v>0.21442724764347099</v>
      </c>
      <c r="F58" s="355">
        <v>4.5840073376893997E-2</v>
      </c>
      <c r="G58" s="355">
        <v>1.1804205365478999E-2</v>
      </c>
      <c r="H58" s="355">
        <v>9.3162497505545599E-3</v>
      </c>
      <c r="I58" s="355">
        <v>0</v>
      </c>
      <c r="J58" s="355">
        <v>0</v>
      </c>
      <c r="K58" s="355">
        <v>0</v>
      </c>
      <c r="L58" s="361">
        <v>0.92749875783920299</v>
      </c>
    </row>
    <row r="59" spans="1:12" x14ac:dyDescent="0.2">
      <c r="A59" s="2" t="s">
        <v>78</v>
      </c>
      <c r="B59" s="358">
        <v>87</v>
      </c>
      <c r="C59" s="355">
        <v>0.52887916564941395</v>
      </c>
      <c r="D59" s="355">
        <v>0.18471692502498599</v>
      </c>
      <c r="E59" s="355">
        <v>0.22502465546131101</v>
      </c>
      <c r="F59" s="355">
        <v>3.7532508373260498E-2</v>
      </c>
      <c r="G59" s="355">
        <v>1.1641982942819601E-2</v>
      </c>
      <c r="H59" s="355">
        <v>1.2204767204821099E-2</v>
      </c>
      <c r="I59" s="355">
        <v>0</v>
      </c>
      <c r="J59" s="355">
        <v>0</v>
      </c>
      <c r="K59" s="355">
        <v>0</v>
      </c>
      <c r="L59" s="361">
        <v>0.854955494403839</v>
      </c>
    </row>
    <row r="60" spans="1:12" x14ac:dyDescent="0.2">
      <c r="A60" s="2" t="s">
        <v>79</v>
      </c>
      <c r="B60" s="358">
        <v>92</v>
      </c>
      <c r="C60" s="355">
        <v>0.30581307411193798</v>
      </c>
      <c r="D60" s="355">
        <v>0.32929068803787198</v>
      </c>
      <c r="E60" s="355">
        <v>0.28357741236686701</v>
      </c>
      <c r="F60" s="355">
        <v>8.1318810582160894E-2</v>
      </c>
      <c r="G60" s="355">
        <v>0</v>
      </c>
      <c r="H60" s="355">
        <v>0</v>
      </c>
      <c r="I60" s="355">
        <v>0</v>
      </c>
      <c r="J60" s="355">
        <v>0</v>
      </c>
      <c r="K60" s="355">
        <v>0</v>
      </c>
      <c r="L60" s="361">
        <v>1.14040195941925</v>
      </c>
    </row>
    <row r="61" spans="1:12" x14ac:dyDescent="0.2">
      <c r="A61" s="2" t="s">
        <v>80</v>
      </c>
      <c r="B61" s="358">
        <v>87</v>
      </c>
      <c r="C61" s="355">
        <v>0.19592162966728199</v>
      </c>
      <c r="D61" s="355">
        <v>0.33235481381416299</v>
      </c>
      <c r="E61" s="355">
        <v>0.43249741196632402</v>
      </c>
      <c r="F61" s="355">
        <v>3.3575844019651399E-2</v>
      </c>
      <c r="G61" s="355">
        <v>5.6502921506762496E-3</v>
      </c>
      <c r="H61" s="355">
        <v>0</v>
      </c>
      <c r="I61" s="355">
        <v>0</v>
      </c>
      <c r="J61" s="355">
        <v>0</v>
      </c>
      <c r="K61" s="355">
        <v>0</v>
      </c>
      <c r="L61" s="361">
        <v>1.32067835330963</v>
      </c>
    </row>
    <row r="62" spans="1:12" x14ac:dyDescent="0.2">
      <c r="A62" s="2" t="s">
        <v>81</v>
      </c>
      <c r="B62" s="358">
        <v>115</v>
      </c>
      <c r="C62" s="355">
        <v>0.49645242094993602</v>
      </c>
      <c r="D62" s="355">
        <v>0.26039189100265497</v>
      </c>
      <c r="E62" s="355">
        <v>0.19044664502143899</v>
      </c>
      <c r="F62" s="355">
        <v>4.8630289733409902E-2</v>
      </c>
      <c r="G62" s="355">
        <v>4.0787616744637498E-3</v>
      </c>
      <c r="H62" s="355">
        <v>0</v>
      </c>
      <c r="I62" s="355">
        <v>0</v>
      </c>
      <c r="J62" s="355">
        <v>0</v>
      </c>
      <c r="K62" s="355">
        <v>0</v>
      </c>
      <c r="L62" s="361">
        <v>0.80349111557006803</v>
      </c>
    </row>
    <row r="63" spans="1:12" x14ac:dyDescent="0.2">
      <c r="A63" s="2" t="s">
        <v>82</v>
      </c>
      <c r="B63" s="358">
        <v>91</v>
      </c>
      <c r="C63" s="355">
        <v>0.40904581546783397</v>
      </c>
      <c r="D63" s="355">
        <v>0.246520385146141</v>
      </c>
      <c r="E63" s="355">
        <v>0.25646468997001598</v>
      </c>
      <c r="F63" s="355">
        <v>7.7999159693717998E-2</v>
      </c>
      <c r="G63" s="355">
        <v>9.9699450656771695E-3</v>
      </c>
      <c r="H63" s="355">
        <v>0</v>
      </c>
      <c r="I63" s="355">
        <v>0</v>
      </c>
      <c r="J63" s="355">
        <v>0</v>
      </c>
      <c r="K63" s="355">
        <v>0</v>
      </c>
      <c r="L63" s="361">
        <v>1.0333269834518399</v>
      </c>
    </row>
    <row r="64" spans="1:12" x14ac:dyDescent="0.2">
      <c r="A64" s="2" t="s">
        <v>83</v>
      </c>
      <c r="B64" s="358">
        <v>97</v>
      </c>
      <c r="C64" s="355">
        <v>0.20525234937667799</v>
      </c>
      <c r="D64" s="355">
        <v>0.38748833537101701</v>
      </c>
      <c r="E64" s="355">
        <v>0.28748014569282498</v>
      </c>
      <c r="F64" s="355">
        <v>0.114341787993908</v>
      </c>
      <c r="G64" s="355">
        <v>5.4373689927160697E-3</v>
      </c>
      <c r="H64" s="355">
        <v>0</v>
      </c>
      <c r="I64" s="355">
        <v>0</v>
      </c>
      <c r="J64" s="355">
        <v>0</v>
      </c>
      <c r="K64" s="355">
        <v>0</v>
      </c>
      <c r="L64" s="361">
        <v>1.3272235393524201</v>
      </c>
    </row>
    <row r="65" spans="1:12" x14ac:dyDescent="0.2">
      <c r="A65" s="2" t="s">
        <v>84</v>
      </c>
      <c r="B65" s="358">
        <v>83</v>
      </c>
      <c r="C65" s="355">
        <v>0.288026213645935</v>
      </c>
      <c r="D65" s="355">
        <v>0.275153398513794</v>
      </c>
      <c r="E65" s="355">
        <v>0.314254730939865</v>
      </c>
      <c r="F65" s="355">
        <v>9.2412032186985002E-2</v>
      </c>
      <c r="G65" s="355">
        <v>2.22314763814211E-2</v>
      </c>
      <c r="H65" s="355">
        <v>7.9221650958061201E-3</v>
      </c>
      <c r="I65" s="355">
        <v>0</v>
      </c>
      <c r="J65" s="355">
        <v>0</v>
      </c>
      <c r="K65" s="355">
        <v>0</v>
      </c>
      <c r="L65" s="361">
        <v>1.3094357252121001</v>
      </c>
    </row>
    <row r="66" spans="1:12" x14ac:dyDescent="0.2">
      <c r="A66" s="2" t="s">
        <v>85</v>
      </c>
      <c r="B66" s="358">
        <v>94</v>
      </c>
      <c r="C66" s="355">
        <v>0.54530513286590598</v>
      </c>
      <c r="D66" s="355">
        <v>0.212900936603546</v>
      </c>
      <c r="E66" s="355">
        <v>0.17199543118476901</v>
      </c>
      <c r="F66" s="355">
        <v>5.7085566222667701E-2</v>
      </c>
      <c r="G66" s="355">
        <v>1.27129089087248E-2</v>
      </c>
      <c r="H66" s="355">
        <v>0</v>
      </c>
      <c r="I66" s="355">
        <v>0</v>
      </c>
      <c r="J66" s="355">
        <v>0</v>
      </c>
      <c r="K66" s="355">
        <v>0</v>
      </c>
      <c r="L66" s="361">
        <v>0.779000103473663</v>
      </c>
    </row>
    <row r="67" spans="1:12" x14ac:dyDescent="0.2">
      <c r="A67" s="2" t="s">
        <v>86</v>
      </c>
      <c r="B67" s="358">
        <v>103</v>
      </c>
      <c r="C67" s="355">
        <v>0.47575762867927601</v>
      </c>
      <c r="D67" s="355">
        <v>0.237664669752121</v>
      </c>
      <c r="E67" s="355">
        <v>0.19587686657905601</v>
      </c>
      <c r="F67" s="355">
        <v>7.0623636245727497E-2</v>
      </c>
      <c r="G67" s="355">
        <v>2.0077181980013799E-2</v>
      </c>
      <c r="H67" s="355">
        <v>0</v>
      </c>
      <c r="I67" s="355">
        <v>0</v>
      </c>
      <c r="J67" s="355">
        <v>0</v>
      </c>
      <c r="K67" s="355">
        <v>0</v>
      </c>
      <c r="L67" s="361">
        <v>0.92159801721572898</v>
      </c>
    </row>
    <row r="68" spans="1:12" x14ac:dyDescent="0.2">
      <c r="A68" s="2" t="s">
        <v>87</v>
      </c>
      <c r="B68" s="358">
        <v>88</v>
      </c>
      <c r="C68" s="355">
        <v>0.44563657045364402</v>
      </c>
      <c r="D68" s="355">
        <v>0.196303501725197</v>
      </c>
      <c r="E68" s="355">
        <v>0.26143780350685097</v>
      </c>
      <c r="F68" s="355">
        <v>9.2319980263709994E-2</v>
      </c>
      <c r="G68" s="355">
        <v>4.3021580204367603E-3</v>
      </c>
      <c r="H68" s="355">
        <v>0</v>
      </c>
      <c r="I68" s="355">
        <v>0</v>
      </c>
      <c r="J68" s="355">
        <v>0</v>
      </c>
      <c r="K68" s="355">
        <v>0</v>
      </c>
      <c r="L68" s="361">
        <v>1.0133476257324201</v>
      </c>
    </row>
    <row r="69" spans="1:12" x14ac:dyDescent="0.2">
      <c r="A69" s="2" t="s">
        <v>88</v>
      </c>
      <c r="B69" s="358">
        <v>108</v>
      </c>
      <c r="C69" s="355">
        <v>0.50774890184402499</v>
      </c>
      <c r="D69" s="355">
        <v>0.20400257408618899</v>
      </c>
      <c r="E69" s="355">
        <v>0.241899684071541</v>
      </c>
      <c r="F69" s="355">
        <v>1.93659253418446E-2</v>
      </c>
      <c r="G69" s="355">
        <v>3.8627672474831299E-3</v>
      </c>
      <c r="H69" s="355">
        <v>2.3120164871215799E-2</v>
      </c>
      <c r="I69" s="355">
        <v>0</v>
      </c>
      <c r="J69" s="355">
        <v>0</v>
      </c>
      <c r="K69" s="355">
        <v>0</v>
      </c>
      <c r="L69" s="361">
        <v>0.87695163488388095</v>
      </c>
    </row>
    <row r="70" spans="1:12" x14ac:dyDescent="0.2">
      <c r="A70" s="2" t="s">
        <v>89</v>
      </c>
      <c r="B70" s="358">
        <v>100</v>
      </c>
      <c r="C70" s="355">
        <v>0.20638991892337799</v>
      </c>
      <c r="D70" s="355">
        <v>0.412044286727905</v>
      </c>
      <c r="E70" s="355">
        <v>0.28202465176582298</v>
      </c>
      <c r="F70" s="355">
        <v>9.32800248265266E-2</v>
      </c>
      <c r="G70" s="355">
        <v>6.2611191533505899E-3</v>
      </c>
      <c r="H70" s="355">
        <v>0</v>
      </c>
      <c r="I70" s="355">
        <v>0</v>
      </c>
      <c r="J70" s="355">
        <v>0</v>
      </c>
      <c r="K70" s="355">
        <v>0</v>
      </c>
      <c r="L70" s="361">
        <v>1.28097808361053</v>
      </c>
    </row>
    <row r="71" spans="1:12" x14ac:dyDescent="0.2">
      <c r="A71" s="3" t="s">
        <v>90</v>
      </c>
      <c r="B71" s="359">
        <v>79</v>
      </c>
      <c r="C71" s="356">
        <v>0.25475206971168501</v>
      </c>
      <c r="D71" s="356">
        <v>0.34327173233032199</v>
      </c>
      <c r="E71" s="356">
        <v>0.27841705083847001</v>
      </c>
      <c r="F71" s="356">
        <v>9.9731057882309002E-2</v>
      </c>
      <c r="G71" s="356">
        <v>2.38280817866325E-2</v>
      </c>
      <c r="H71" s="356">
        <v>0</v>
      </c>
      <c r="I71" s="356">
        <v>0</v>
      </c>
      <c r="J71" s="356">
        <v>0</v>
      </c>
      <c r="K71" s="356">
        <v>0</v>
      </c>
      <c r="L71" s="362">
        <v>1.29461133480072</v>
      </c>
    </row>
    <row r="73" spans="1:12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275</v>
      </c>
    </row>
    <row r="4" spans="1:5" x14ac:dyDescent="0.2">
      <c r="A4" t="s">
        <v>276</v>
      </c>
    </row>
    <row r="5" spans="1:5" x14ac:dyDescent="0.2">
      <c r="A5" s="4" t="s">
        <v>24</v>
      </c>
      <c r="B5" s="4" t="s">
        <v>4</v>
      </c>
      <c r="C5" s="4" t="s">
        <v>25</v>
      </c>
      <c r="D5" s="4" t="s">
        <v>111</v>
      </c>
      <c r="E5" s="4" t="s">
        <v>250</v>
      </c>
    </row>
    <row r="6" spans="1:5" x14ac:dyDescent="0.2">
      <c r="A6" s="5" t="s">
        <v>26</v>
      </c>
      <c r="B6" s="363" t="s">
        <v>1</v>
      </c>
      <c r="C6" s="366" t="s">
        <v>1</v>
      </c>
      <c r="D6" s="366" t="s">
        <v>1</v>
      </c>
      <c r="E6" s="366" t="s">
        <v>1</v>
      </c>
    </row>
    <row r="7" spans="1:5" x14ac:dyDescent="0.2">
      <c r="A7" s="2" t="s">
        <v>26</v>
      </c>
      <c r="B7" s="364">
        <v>5924</v>
      </c>
      <c r="C7" s="367">
        <v>1993.40966796875</v>
      </c>
      <c r="D7" s="367">
        <v>1992</v>
      </c>
      <c r="E7" s="367">
        <v>43.0746459960938</v>
      </c>
    </row>
    <row r="8" spans="1:5" x14ac:dyDescent="0.2">
      <c r="A8" s="5" t="s">
        <v>27</v>
      </c>
      <c r="B8" s="363" t="s">
        <v>1</v>
      </c>
      <c r="C8" s="366" t="s">
        <v>1</v>
      </c>
      <c r="D8" s="366" t="s">
        <v>1</v>
      </c>
      <c r="E8" s="366" t="s">
        <v>1</v>
      </c>
    </row>
    <row r="9" spans="1:5" x14ac:dyDescent="0.2">
      <c r="A9" s="2" t="s">
        <v>28</v>
      </c>
      <c r="B9" s="364">
        <v>33</v>
      </c>
      <c r="C9" s="367">
        <v>1994.78869628906</v>
      </c>
      <c r="D9" s="367">
        <v>1993</v>
      </c>
      <c r="E9" s="367">
        <v>21.487052917480501</v>
      </c>
    </row>
    <row r="10" spans="1:5" x14ac:dyDescent="0.2">
      <c r="A10" s="2" t="s">
        <v>29</v>
      </c>
      <c r="B10" s="364">
        <v>42</v>
      </c>
      <c r="C10" s="367">
        <v>1994.21826171875</v>
      </c>
      <c r="D10" s="367">
        <v>1990</v>
      </c>
      <c r="E10" s="367">
        <v>21.319360733032202</v>
      </c>
    </row>
    <row r="11" spans="1:5" x14ac:dyDescent="0.2">
      <c r="A11" s="2" t="s">
        <v>30</v>
      </c>
      <c r="B11" s="364">
        <v>55</v>
      </c>
      <c r="C11" s="367">
        <v>1995.1630859375</v>
      </c>
      <c r="D11" s="367">
        <v>1996</v>
      </c>
      <c r="E11" s="367">
        <v>19.9081325531006</v>
      </c>
    </row>
    <row r="12" spans="1:5" x14ac:dyDescent="0.2">
      <c r="A12" s="2" t="s">
        <v>31</v>
      </c>
      <c r="B12" s="364">
        <v>55</v>
      </c>
      <c r="C12" s="367">
        <v>1995.55798339844</v>
      </c>
      <c r="D12" s="367">
        <v>1998</v>
      </c>
      <c r="E12" s="367">
        <v>18.8989372253418</v>
      </c>
    </row>
    <row r="13" spans="1:5" x14ac:dyDescent="0.2">
      <c r="A13" s="2" t="s">
        <v>32</v>
      </c>
      <c r="B13" s="364">
        <v>59</v>
      </c>
      <c r="C13" s="367">
        <v>1998.56640625</v>
      </c>
      <c r="D13" s="367">
        <v>2003</v>
      </c>
      <c r="E13" s="367">
        <v>18.706712722778299</v>
      </c>
    </row>
    <row r="14" spans="1:5" x14ac:dyDescent="0.2">
      <c r="A14" s="2" t="s">
        <v>33</v>
      </c>
      <c r="B14" s="364">
        <v>63</v>
      </c>
      <c r="C14" s="367">
        <v>2001.31774902344</v>
      </c>
      <c r="D14" s="367">
        <v>2003</v>
      </c>
      <c r="E14" s="367">
        <v>16.334589004516602</v>
      </c>
    </row>
    <row r="15" spans="1:5" x14ac:dyDescent="0.2">
      <c r="A15" s="2" t="s">
        <v>34</v>
      </c>
      <c r="B15" s="364">
        <v>52</v>
      </c>
      <c r="C15" s="367">
        <v>1995.82836914062</v>
      </c>
      <c r="D15" s="367">
        <v>1992</v>
      </c>
      <c r="E15" s="367">
        <v>19.305305480956999</v>
      </c>
    </row>
    <row r="16" spans="1:5" x14ac:dyDescent="0.2">
      <c r="A16" s="2" t="s">
        <v>35</v>
      </c>
      <c r="B16" s="364">
        <v>62</v>
      </c>
      <c r="C16" s="367">
        <v>1996.49658203125</v>
      </c>
      <c r="D16" s="367">
        <v>1995</v>
      </c>
      <c r="E16" s="367">
        <v>19.257865905761701</v>
      </c>
    </row>
    <row r="17" spans="1:5" x14ac:dyDescent="0.2">
      <c r="A17" s="2" t="s">
        <v>36</v>
      </c>
      <c r="B17" s="364">
        <v>61</v>
      </c>
      <c r="C17" s="367">
        <v>1991.79626464844</v>
      </c>
      <c r="D17" s="367">
        <v>1987</v>
      </c>
      <c r="E17" s="367">
        <v>19.1078090667725</v>
      </c>
    </row>
    <row r="18" spans="1:5" x14ac:dyDescent="0.2">
      <c r="A18" s="2" t="s">
        <v>37</v>
      </c>
      <c r="B18" s="364">
        <v>48</v>
      </c>
      <c r="C18" s="367">
        <v>1995.62768554688</v>
      </c>
      <c r="D18" s="367">
        <v>1995</v>
      </c>
      <c r="E18" s="367">
        <v>20.5164089202881</v>
      </c>
    </row>
    <row r="19" spans="1:5" x14ac:dyDescent="0.2">
      <c r="A19" s="2" t="s">
        <v>38</v>
      </c>
      <c r="B19" s="364">
        <v>74</v>
      </c>
      <c r="C19" s="367">
        <v>1993.40100097656</v>
      </c>
      <c r="D19" s="367">
        <v>1991</v>
      </c>
      <c r="E19" s="367">
        <v>20.741123199462901</v>
      </c>
    </row>
    <row r="20" spans="1:5" x14ac:dyDescent="0.2">
      <c r="A20" s="2" t="s">
        <v>39</v>
      </c>
      <c r="B20" s="364">
        <v>75</v>
      </c>
      <c r="C20" s="367">
        <v>1988.41516113281</v>
      </c>
      <c r="D20" s="367">
        <v>1987</v>
      </c>
      <c r="E20" s="367">
        <v>18.358482360839801</v>
      </c>
    </row>
    <row r="21" spans="1:5" x14ac:dyDescent="0.2">
      <c r="A21" s="2" t="s">
        <v>40</v>
      </c>
      <c r="B21" s="364">
        <v>70</v>
      </c>
      <c r="C21" s="367">
        <v>1993.11108398438</v>
      </c>
      <c r="D21" s="367">
        <v>1988</v>
      </c>
      <c r="E21" s="367">
        <v>18.744157791137699</v>
      </c>
    </row>
    <row r="22" spans="1:5" x14ac:dyDescent="0.2">
      <c r="A22" s="2" t="s">
        <v>41</v>
      </c>
      <c r="B22" s="364">
        <v>33</v>
      </c>
      <c r="C22" s="367">
        <v>1992.71948242188</v>
      </c>
      <c r="D22" s="367">
        <v>1988</v>
      </c>
      <c r="E22" s="367">
        <v>16.324800491333001</v>
      </c>
    </row>
    <row r="23" spans="1:5" x14ac:dyDescent="0.2">
      <c r="A23" s="2" t="s">
        <v>42</v>
      </c>
      <c r="B23" s="364">
        <v>41</v>
      </c>
      <c r="C23" s="367">
        <v>2003.56274414062</v>
      </c>
      <c r="D23" s="367">
        <v>2010</v>
      </c>
      <c r="E23" s="367">
        <v>17.323438644409201</v>
      </c>
    </row>
    <row r="24" spans="1:5" x14ac:dyDescent="0.2">
      <c r="A24" s="2" t="s">
        <v>43</v>
      </c>
      <c r="B24" s="364">
        <v>44</v>
      </c>
      <c r="C24" s="367">
        <v>1997.41589355469</v>
      </c>
      <c r="D24" s="367">
        <v>1997</v>
      </c>
      <c r="E24" s="367">
        <v>16.7210502624512</v>
      </c>
    </row>
    <row r="25" spans="1:5" x14ac:dyDescent="0.2">
      <c r="A25" s="2" t="s">
        <v>44</v>
      </c>
      <c r="B25" s="364">
        <v>72</v>
      </c>
      <c r="C25" s="367">
        <v>1991.72509765625</v>
      </c>
      <c r="D25" s="367">
        <v>1986</v>
      </c>
      <c r="E25" s="367">
        <v>17.495548248291001</v>
      </c>
    </row>
    <row r="26" spans="1:5" x14ac:dyDescent="0.2">
      <c r="A26" s="2" t="s">
        <v>45</v>
      </c>
      <c r="B26" s="364">
        <v>63</v>
      </c>
      <c r="C26" s="367">
        <v>1989.54968261719</v>
      </c>
      <c r="D26" s="367">
        <v>1986</v>
      </c>
      <c r="E26" s="367">
        <v>16.7624397277832</v>
      </c>
    </row>
    <row r="27" spans="1:5" x14ac:dyDescent="0.2">
      <c r="A27" s="2" t="s">
        <v>46</v>
      </c>
      <c r="B27" s="364">
        <v>77</v>
      </c>
      <c r="C27" s="367">
        <v>1988.22888183594</v>
      </c>
      <c r="D27" s="367">
        <v>1985</v>
      </c>
      <c r="E27" s="367">
        <v>14.871732711791999</v>
      </c>
    </row>
    <row r="28" spans="1:5" x14ac:dyDescent="0.2">
      <c r="A28" s="2" t="s">
        <v>47</v>
      </c>
      <c r="B28" s="364">
        <v>84</v>
      </c>
      <c r="C28" s="367">
        <v>1990.76232910156</v>
      </c>
      <c r="D28" s="367">
        <v>1988</v>
      </c>
      <c r="E28" s="367">
        <v>16.9428806304932</v>
      </c>
    </row>
    <row r="29" spans="1:5" x14ac:dyDescent="0.2">
      <c r="A29" s="2" t="s">
        <v>48</v>
      </c>
      <c r="B29" s="364">
        <v>70</v>
      </c>
      <c r="C29" s="367">
        <v>1990.38732910156</v>
      </c>
      <c r="D29" s="367">
        <v>1989</v>
      </c>
      <c r="E29" s="367">
        <v>16.793138504028299</v>
      </c>
    </row>
    <row r="30" spans="1:5" x14ac:dyDescent="0.2">
      <c r="A30" s="2" t="s">
        <v>49</v>
      </c>
      <c r="B30" s="364">
        <v>80</v>
      </c>
      <c r="C30" s="367">
        <v>1995.39904785156</v>
      </c>
      <c r="D30" s="367">
        <v>1995</v>
      </c>
      <c r="E30" s="367">
        <v>16.077104568481399</v>
      </c>
    </row>
    <row r="31" spans="1:5" x14ac:dyDescent="0.2">
      <c r="A31" s="2" t="s">
        <v>50</v>
      </c>
      <c r="B31" s="364">
        <v>70</v>
      </c>
      <c r="C31" s="367">
        <v>1993.58752441406</v>
      </c>
      <c r="D31" s="367">
        <v>1991</v>
      </c>
      <c r="E31" s="367">
        <v>17.527738571166999</v>
      </c>
    </row>
    <row r="32" spans="1:5" x14ac:dyDescent="0.2">
      <c r="A32" s="2" t="s">
        <v>51</v>
      </c>
      <c r="B32" s="364">
        <v>40</v>
      </c>
      <c r="C32" s="367">
        <v>1995.59899902344</v>
      </c>
      <c r="D32" s="367">
        <v>1990</v>
      </c>
      <c r="E32" s="367">
        <v>19.841936111450199</v>
      </c>
    </row>
    <row r="33" spans="1:5" x14ac:dyDescent="0.2">
      <c r="A33" s="2" t="s">
        <v>52</v>
      </c>
      <c r="B33" s="364">
        <v>70</v>
      </c>
      <c r="C33" s="367">
        <v>1992.95910644531</v>
      </c>
      <c r="D33" s="367">
        <v>1991</v>
      </c>
      <c r="E33" s="367">
        <v>18.4215087890625</v>
      </c>
    </row>
    <row r="34" spans="1:5" x14ac:dyDescent="0.2">
      <c r="A34" s="2" t="s">
        <v>53</v>
      </c>
      <c r="B34" s="364">
        <v>84</v>
      </c>
      <c r="C34" s="367">
        <v>1992.15295410156</v>
      </c>
      <c r="D34" s="367">
        <v>1991</v>
      </c>
      <c r="E34" s="367">
        <v>17.962631225585898</v>
      </c>
    </row>
    <row r="35" spans="1:5" x14ac:dyDescent="0.2">
      <c r="A35" s="2" t="s">
        <v>54</v>
      </c>
      <c r="B35" s="364">
        <v>83</v>
      </c>
      <c r="C35" s="367">
        <v>1991.86853027344</v>
      </c>
      <c r="D35" s="367">
        <v>1988</v>
      </c>
      <c r="E35" s="367">
        <v>18.0215854644775</v>
      </c>
    </row>
    <row r="36" spans="1:5" x14ac:dyDescent="0.2">
      <c r="A36" s="2" t="s">
        <v>55</v>
      </c>
      <c r="B36" s="364">
        <v>59</v>
      </c>
      <c r="C36" s="367">
        <v>1989.83508300781</v>
      </c>
      <c r="D36" s="367">
        <v>1989</v>
      </c>
      <c r="E36" s="367">
        <v>17.778562545776399</v>
      </c>
    </row>
    <row r="37" spans="1:5" x14ac:dyDescent="0.2">
      <c r="A37" s="2" t="s">
        <v>56</v>
      </c>
      <c r="B37" s="364">
        <v>67</v>
      </c>
      <c r="C37" s="367">
        <v>1993.73254394531</v>
      </c>
      <c r="D37" s="367">
        <v>1989</v>
      </c>
      <c r="E37" s="367">
        <v>18.238822937011701</v>
      </c>
    </row>
    <row r="38" spans="1:5" x14ac:dyDescent="0.2">
      <c r="A38" s="2" t="s">
        <v>57</v>
      </c>
      <c r="B38" s="364">
        <v>55</v>
      </c>
      <c r="C38" s="367">
        <v>2003.75866699219</v>
      </c>
      <c r="D38" s="367">
        <v>2010</v>
      </c>
      <c r="E38" s="367">
        <v>17.4102993011475</v>
      </c>
    </row>
    <row r="39" spans="1:5" x14ac:dyDescent="0.2">
      <c r="A39" s="2" t="s">
        <v>58</v>
      </c>
      <c r="B39" s="364">
        <v>55</v>
      </c>
      <c r="C39" s="367">
        <v>2001.74377441406</v>
      </c>
      <c r="D39" s="367">
        <v>2005</v>
      </c>
      <c r="E39" s="367">
        <v>17.944267272949201</v>
      </c>
    </row>
    <row r="40" spans="1:5" x14ac:dyDescent="0.2">
      <c r="A40" s="2" t="s">
        <v>59</v>
      </c>
      <c r="B40" s="364">
        <v>70</v>
      </c>
      <c r="C40" s="367">
        <v>1988.32604980469</v>
      </c>
      <c r="D40" s="367">
        <v>1986</v>
      </c>
      <c r="E40" s="367">
        <v>18.963319778442401</v>
      </c>
    </row>
    <row r="41" spans="1:5" x14ac:dyDescent="0.2">
      <c r="A41" s="2" t="s">
        <v>60</v>
      </c>
      <c r="B41" s="364">
        <v>72</v>
      </c>
      <c r="C41" s="367">
        <v>1989.44030761719</v>
      </c>
      <c r="D41" s="367">
        <v>1986</v>
      </c>
      <c r="E41" s="367">
        <v>18.644252777099599</v>
      </c>
    </row>
    <row r="42" spans="1:5" x14ac:dyDescent="0.2">
      <c r="A42" s="2" t="s">
        <v>61</v>
      </c>
      <c r="B42" s="364">
        <v>75</v>
      </c>
      <c r="C42" s="367">
        <v>1991.26428222656</v>
      </c>
      <c r="D42" s="367">
        <v>1986</v>
      </c>
      <c r="E42" s="367">
        <v>17.285579681396499</v>
      </c>
    </row>
    <row r="43" spans="1:5" x14ac:dyDescent="0.2">
      <c r="A43" s="2" t="s">
        <v>62</v>
      </c>
      <c r="B43" s="364">
        <v>59</v>
      </c>
      <c r="C43" s="367">
        <v>2001.01403808594</v>
      </c>
      <c r="D43" s="367">
        <v>2007</v>
      </c>
      <c r="E43" s="367">
        <v>15.556042671203601</v>
      </c>
    </row>
    <row r="44" spans="1:5" x14ac:dyDescent="0.2">
      <c r="A44" s="2" t="s">
        <v>63</v>
      </c>
      <c r="B44" s="364">
        <v>58</v>
      </c>
      <c r="C44" s="367">
        <v>2001.53662109375</v>
      </c>
      <c r="D44" s="367">
        <v>2004</v>
      </c>
      <c r="E44" s="367">
        <v>18.7859401702881</v>
      </c>
    </row>
    <row r="45" spans="1:5" x14ac:dyDescent="0.2">
      <c r="A45" s="2" t="s">
        <v>64</v>
      </c>
      <c r="B45" s="364">
        <v>60</v>
      </c>
      <c r="C45" s="367">
        <v>1998.09704589844</v>
      </c>
      <c r="D45" s="367">
        <v>2001</v>
      </c>
      <c r="E45" s="367">
        <v>19.843406677246101</v>
      </c>
    </row>
    <row r="46" spans="1:5" x14ac:dyDescent="0.2">
      <c r="A46" s="2" t="s">
        <v>65</v>
      </c>
      <c r="B46" s="364">
        <v>77</v>
      </c>
      <c r="C46" s="367">
        <v>1992.04260253906</v>
      </c>
      <c r="D46" s="367">
        <v>1988</v>
      </c>
      <c r="E46" s="367">
        <v>17.7255535125732</v>
      </c>
    </row>
    <row r="47" spans="1:5" x14ac:dyDescent="0.2">
      <c r="A47" s="2" t="s">
        <v>66</v>
      </c>
      <c r="B47" s="364">
        <v>87</v>
      </c>
      <c r="C47" s="367">
        <v>1992.13623046875</v>
      </c>
      <c r="D47" s="367">
        <v>1989</v>
      </c>
      <c r="E47" s="367">
        <v>16.594621658325199</v>
      </c>
    </row>
    <row r="48" spans="1:5" x14ac:dyDescent="0.2">
      <c r="A48" s="2" t="s">
        <v>67</v>
      </c>
      <c r="B48" s="364">
        <v>76</v>
      </c>
      <c r="C48" s="367">
        <v>1992.298828125</v>
      </c>
      <c r="D48" s="367">
        <v>1991</v>
      </c>
      <c r="E48" s="367">
        <v>19.128358840942401</v>
      </c>
    </row>
    <row r="49" spans="1:5" x14ac:dyDescent="0.2">
      <c r="A49" s="2" t="s">
        <v>68</v>
      </c>
      <c r="B49" s="364">
        <v>70</v>
      </c>
      <c r="C49" s="367">
        <v>1993.31420898438</v>
      </c>
      <c r="D49" s="367">
        <v>1989</v>
      </c>
      <c r="E49" s="367">
        <v>18.1015720367432</v>
      </c>
    </row>
    <row r="50" spans="1:5" x14ac:dyDescent="0.2">
      <c r="A50" s="2" t="s">
        <v>69</v>
      </c>
      <c r="B50" s="364">
        <v>55</v>
      </c>
      <c r="C50" s="367">
        <v>1990.23486328125</v>
      </c>
      <c r="D50" s="367">
        <v>1988</v>
      </c>
      <c r="E50" s="367">
        <v>17.575658798217798</v>
      </c>
    </row>
    <row r="51" spans="1:5" x14ac:dyDescent="0.2">
      <c r="A51" s="2" t="s">
        <v>70</v>
      </c>
      <c r="B51" s="364">
        <v>76</v>
      </c>
      <c r="C51" s="367">
        <v>1992.04528808594</v>
      </c>
      <c r="D51" s="367">
        <v>1984</v>
      </c>
      <c r="E51" s="367">
        <v>18.359117507934599</v>
      </c>
    </row>
    <row r="52" spans="1:5" x14ac:dyDescent="0.2">
      <c r="A52" s="2" t="s">
        <v>71</v>
      </c>
      <c r="B52" s="364">
        <v>71</v>
      </c>
      <c r="C52" s="367">
        <v>1985.03955078125</v>
      </c>
      <c r="D52" s="367">
        <v>1981</v>
      </c>
      <c r="E52" s="367">
        <v>17.276840209960898</v>
      </c>
    </row>
    <row r="53" spans="1:5" x14ac:dyDescent="0.2">
      <c r="A53" s="2" t="s">
        <v>72</v>
      </c>
      <c r="B53" s="364">
        <v>78</v>
      </c>
      <c r="C53" s="367">
        <v>1991.76354980469</v>
      </c>
      <c r="D53" s="367">
        <v>1987</v>
      </c>
      <c r="E53" s="367">
        <v>16.886388778686499</v>
      </c>
    </row>
    <row r="54" spans="1:5" x14ac:dyDescent="0.2">
      <c r="A54" s="2" t="s">
        <v>73</v>
      </c>
      <c r="B54" s="364">
        <v>78</v>
      </c>
      <c r="C54" s="367">
        <v>1990.83666992188</v>
      </c>
      <c r="D54" s="367">
        <v>1985</v>
      </c>
      <c r="E54" s="367">
        <v>15.466835975646999</v>
      </c>
    </row>
    <row r="55" spans="1:5" x14ac:dyDescent="0.2">
      <c r="A55" s="2" t="s">
        <v>74</v>
      </c>
      <c r="B55" s="364">
        <v>79</v>
      </c>
      <c r="C55" s="367">
        <v>1991.69787597656</v>
      </c>
      <c r="D55" s="367">
        <v>1988</v>
      </c>
      <c r="E55" s="367">
        <v>19.096523284912099</v>
      </c>
    </row>
    <row r="56" spans="1:5" x14ac:dyDescent="0.2">
      <c r="A56" s="2" t="s">
        <v>75</v>
      </c>
      <c r="B56" s="364">
        <v>51</v>
      </c>
      <c r="C56" s="367">
        <v>2005.36950683594</v>
      </c>
      <c r="D56" s="367">
        <v>2010</v>
      </c>
      <c r="E56" s="367">
        <v>16.979240417480501</v>
      </c>
    </row>
    <row r="57" spans="1:5" x14ac:dyDescent="0.2">
      <c r="A57" s="2" t="s">
        <v>76</v>
      </c>
      <c r="B57" s="364">
        <v>42</v>
      </c>
      <c r="C57" s="367">
        <v>1998.86669921875</v>
      </c>
      <c r="D57" s="367">
        <v>2002</v>
      </c>
      <c r="E57" s="367">
        <v>17.373437881469702</v>
      </c>
    </row>
    <row r="58" spans="1:5" x14ac:dyDescent="0.2">
      <c r="A58" s="2" t="s">
        <v>77</v>
      </c>
      <c r="B58" s="364">
        <v>72</v>
      </c>
      <c r="C58" s="367">
        <v>1993.82995605469</v>
      </c>
      <c r="D58" s="367">
        <v>1990</v>
      </c>
      <c r="E58" s="367">
        <v>18.8860263824463</v>
      </c>
    </row>
    <row r="59" spans="1:5" x14ac:dyDescent="0.2">
      <c r="A59" s="2" t="s">
        <v>78</v>
      </c>
      <c r="B59" s="364">
        <v>50</v>
      </c>
      <c r="C59" s="367">
        <v>1994.19653320312</v>
      </c>
      <c r="D59" s="367">
        <v>1996</v>
      </c>
      <c r="E59" s="367">
        <v>18.090517044067401</v>
      </c>
    </row>
    <row r="60" spans="1:5" x14ac:dyDescent="0.2">
      <c r="A60" s="2" t="s">
        <v>79</v>
      </c>
      <c r="B60" s="364">
        <v>74</v>
      </c>
      <c r="C60" s="367">
        <v>1991.43713378906</v>
      </c>
      <c r="D60" s="367">
        <v>1990</v>
      </c>
      <c r="E60" s="367">
        <v>17.8236904144287</v>
      </c>
    </row>
    <row r="61" spans="1:5" x14ac:dyDescent="0.2">
      <c r="A61" s="2" t="s">
        <v>80</v>
      </c>
      <c r="B61" s="364">
        <v>75</v>
      </c>
      <c r="C61" s="367">
        <v>1991.68530273438</v>
      </c>
      <c r="D61" s="367">
        <v>1988</v>
      </c>
      <c r="E61" s="367">
        <v>17.1103916168213</v>
      </c>
    </row>
    <row r="62" spans="1:5" x14ac:dyDescent="0.2">
      <c r="A62" s="2" t="s">
        <v>81</v>
      </c>
      <c r="B62" s="364">
        <v>68</v>
      </c>
      <c r="C62" s="367">
        <v>1995.50244140625</v>
      </c>
      <c r="D62" s="367">
        <v>1989</v>
      </c>
      <c r="E62" s="367">
        <v>19.147748947143601</v>
      </c>
    </row>
    <row r="63" spans="1:5" x14ac:dyDescent="0.2">
      <c r="A63" s="2" t="s">
        <v>82</v>
      </c>
      <c r="B63" s="364">
        <v>62</v>
      </c>
      <c r="C63" s="367">
        <v>1994.64013671875</v>
      </c>
      <c r="D63" s="367">
        <v>1998</v>
      </c>
      <c r="E63" s="367">
        <v>18.379320144653299</v>
      </c>
    </row>
    <row r="64" spans="1:5" x14ac:dyDescent="0.2">
      <c r="A64" s="2" t="s">
        <v>83</v>
      </c>
      <c r="B64" s="364">
        <v>77</v>
      </c>
      <c r="C64" s="367">
        <v>1991.32482910156</v>
      </c>
      <c r="D64" s="367">
        <v>1991</v>
      </c>
      <c r="E64" s="367">
        <v>19.627923965454102</v>
      </c>
    </row>
    <row r="65" spans="1:5" x14ac:dyDescent="0.2">
      <c r="A65" s="2" t="s">
        <v>84</v>
      </c>
      <c r="B65" s="364">
        <v>65</v>
      </c>
      <c r="C65" s="367">
        <v>1990.77966308594</v>
      </c>
      <c r="D65" s="367">
        <v>1986</v>
      </c>
      <c r="E65" s="367">
        <v>16.2774047851562</v>
      </c>
    </row>
    <row r="66" spans="1:5" x14ac:dyDescent="0.2">
      <c r="A66" s="2" t="s">
        <v>85</v>
      </c>
      <c r="B66" s="364">
        <v>56</v>
      </c>
      <c r="C66" s="367">
        <v>1999.30407714844</v>
      </c>
      <c r="D66" s="367">
        <v>2001</v>
      </c>
      <c r="E66" s="367">
        <v>15.396003723144499</v>
      </c>
    </row>
    <row r="67" spans="1:5" x14ac:dyDescent="0.2">
      <c r="A67" s="2" t="s">
        <v>86</v>
      </c>
      <c r="B67" s="364">
        <v>67</v>
      </c>
      <c r="C67" s="367">
        <v>1997.08850097656</v>
      </c>
      <c r="D67" s="367">
        <v>2000</v>
      </c>
      <c r="E67" s="367">
        <v>19.057182312011701</v>
      </c>
    </row>
    <row r="68" spans="1:5" x14ac:dyDescent="0.2">
      <c r="A68" s="2" t="s">
        <v>87</v>
      </c>
      <c r="B68" s="364">
        <v>58</v>
      </c>
      <c r="C68" s="367">
        <v>1994.11022949219</v>
      </c>
      <c r="D68" s="367">
        <v>1994</v>
      </c>
      <c r="E68" s="367">
        <v>16.7247924804688</v>
      </c>
    </row>
    <row r="69" spans="1:5" x14ac:dyDescent="0.2">
      <c r="A69" s="2" t="s">
        <v>88</v>
      </c>
      <c r="B69" s="364">
        <v>62</v>
      </c>
      <c r="C69" s="367">
        <v>1996.80517578125</v>
      </c>
      <c r="D69" s="367">
        <v>1997</v>
      </c>
      <c r="E69" s="367">
        <v>18.606042861938501</v>
      </c>
    </row>
    <row r="70" spans="1:5" x14ac:dyDescent="0.2">
      <c r="A70" s="2" t="s">
        <v>89</v>
      </c>
      <c r="B70" s="364">
        <v>83</v>
      </c>
      <c r="C70" s="367">
        <v>1994.25939941406</v>
      </c>
      <c r="D70" s="367">
        <v>1989</v>
      </c>
      <c r="E70" s="367">
        <v>18.360759735107401</v>
      </c>
    </row>
    <row r="71" spans="1:5" x14ac:dyDescent="0.2">
      <c r="A71" s="3" t="s">
        <v>90</v>
      </c>
      <c r="B71" s="365">
        <v>65</v>
      </c>
      <c r="C71" s="368">
        <v>1993.38427734375</v>
      </c>
      <c r="D71" s="368">
        <v>1989</v>
      </c>
      <c r="E71" s="368">
        <v>18.540885925293001</v>
      </c>
    </row>
    <row r="73" spans="1:5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277</v>
      </c>
    </row>
    <row r="4" spans="1:10" x14ac:dyDescent="0.2">
      <c r="A4" t="s">
        <v>23</v>
      </c>
    </row>
    <row r="5" spans="1:10" ht="191.25" x14ac:dyDescent="0.2">
      <c r="A5" s="4" t="s">
        <v>24</v>
      </c>
      <c r="B5" s="4" t="s">
        <v>4</v>
      </c>
      <c r="C5" s="4" t="s">
        <v>278</v>
      </c>
      <c r="D5" s="4" t="s">
        <v>279</v>
      </c>
      <c r="E5" s="4" t="s">
        <v>280</v>
      </c>
      <c r="F5" s="4" t="s">
        <v>281</v>
      </c>
      <c r="G5" s="4" t="s">
        <v>282</v>
      </c>
      <c r="H5" s="4" t="s">
        <v>283</v>
      </c>
      <c r="I5" s="4" t="s">
        <v>284</v>
      </c>
      <c r="J5" s="4" t="s">
        <v>285</v>
      </c>
    </row>
    <row r="6" spans="1:10" x14ac:dyDescent="0.2">
      <c r="A6" s="5" t="s">
        <v>26</v>
      </c>
      <c r="B6" s="372" t="s">
        <v>1</v>
      </c>
      <c r="C6" s="369" t="s">
        <v>1</v>
      </c>
      <c r="D6" s="369" t="s">
        <v>1</v>
      </c>
      <c r="E6" s="369" t="s">
        <v>1</v>
      </c>
      <c r="F6" s="369" t="s">
        <v>1</v>
      </c>
      <c r="G6" s="369" t="s">
        <v>1</v>
      </c>
      <c r="H6" s="369" t="s">
        <v>1</v>
      </c>
      <c r="I6" s="369" t="s">
        <v>1</v>
      </c>
      <c r="J6" s="369" t="s">
        <v>1</v>
      </c>
    </row>
    <row r="7" spans="1:10" x14ac:dyDescent="0.2">
      <c r="A7" s="2" t="s">
        <v>26</v>
      </c>
      <c r="B7" s="373">
        <v>9545</v>
      </c>
      <c r="C7" s="370">
        <v>0.67681282758712802</v>
      </c>
      <c r="D7" s="370">
        <v>3.3798448741435998E-2</v>
      </c>
      <c r="E7" s="370">
        <v>5.3085867315530798E-2</v>
      </c>
      <c r="F7" s="370">
        <v>1.40239736065269E-2</v>
      </c>
      <c r="G7" s="370">
        <v>3.7773925811052302E-2</v>
      </c>
      <c r="H7" s="370">
        <v>0.27095553278923001</v>
      </c>
      <c r="I7" s="370">
        <v>0.18098472058772999</v>
      </c>
      <c r="J7" s="370">
        <v>9.5282547175884205E-2</v>
      </c>
    </row>
    <row r="8" spans="1:10" x14ac:dyDescent="0.2">
      <c r="A8" s="5" t="s">
        <v>27</v>
      </c>
      <c r="B8" s="372" t="s">
        <v>1</v>
      </c>
      <c r="C8" s="369" t="s">
        <v>1</v>
      </c>
      <c r="D8" s="369" t="s">
        <v>1</v>
      </c>
      <c r="E8" s="369" t="s">
        <v>1</v>
      </c>
      <c r="F8" s="369" t="s">
        <v>1</v>
      </c>
      <c r="G8" s="369" t="s">
        <v>1</v>
      </c>
      <c r="H8" s="369" t="s">
        <v>1</v>
      </c>
      <c r="I8" s="369" t="s">
        <v>1</v>
      </c>
      <c r="J8" s="369" t="s">
        <v>1</v>
      </c>
    </row>
    <row r="9" spans="1:10" x14ac:dyDescent="0.2">
      <c r="A9" s="2" t="s">
        <v>28</v>
      </c>
      <c r="B9" s="373">
        <v>104</v>
      </c>
      <c r="C9" s="370">
        <v>0.78909289836883501</v>
      </c>
      <c r="D9" s="370">
        <v>2.1555656567215899E-2</v>
      </c>
      <c r="E9" s="370">
        <v>3.34962233901024E-2</v>
      </c>
      <c r="F9" s="370">
        <v>0</v>
      </c>
      <c r="G9" s="370">
        <v>2.9837612062692601E-2</v>
      </c>
      <c r="H9" s="370">
        <v>0.19393302500248</v>
      </c>
      <c r="I9" s="370">
        <v>4.9778431653976399E-2</v>
      </c>
      <c r="J9" s="370">
        <v>7.2669476270675701E-2</v>
      </c>
    </row>
    <row r="10" spans="1:10" x14ac:dyDescent="0.2">
      <c r="A10" s="2" t="s">
        <v>29</v>
      </c>
      <c r="B10" s="373">
        <v>105</v>
      </c>
      <c r="C10" s="370">
        <v>0.74790626764297496</v>
      </c>
      <c r="D10" s="370">
        <v>1.9136523827910399E-2</v>
      </c>
      <c r="E10" s="370">
        <v>7.4878260493278503E-3</v>
      </c>
      <c r="F10" s="370">
        <v>5.3445408120751398E-3</v>
      </c>
      <c r="G10" s="370">
        <v>3.0617082491517102E-2</v>
      </c>
      <c r="H10" s="370">
        <v>0.27434578537941001</v>
      </c>
      <c r="I10" s="370">
        <v>0.113285385072231</v>
      </c>
      <c r="J10" s="370">
        <v>8.6486838757991805E-2</v>
      </c>
    </row>
    <row r="11" spans="1:10" x14ac:dyDescent="0.2">
      <c r="A11" s="2" t="s">
        <v>30</v>
      </c>
      <c r="B11" s="373">
        <v>126</v>
      </c>
      <c r="C11" s="370">
        <v>0.73577481508255005</v>
      </c>
      <c r="D11" s="370">
        <v>1.0067013092339001E-2</v>
      </c>
      <c r="E11" s="370">
        <v>4.3826919049024603E-2</v>
      </c>
      <c r="F11" s="370">
        <v>1.2304809875786299E-2</v>
      </c>
      <c r="G11" s="370">
        <v>2.9234008397907001E-3</v>
      </c>
      <c r="H11" s="370">
        <v>0.16563984751701399</v>
      </c>
      <c r="I11" s="370">
        <v>0.166012823581696</v>
      </c>
      <c r="J11" s="370">
        <v>0.15410529077053101</v>
      </c>
    </row>
    <row r="12" spans="1:10" x14ac:dyDescent="0.2">
      <c r="A12" s="2" t="s">
        <v>31</v>
      </c>
      <c r="B12" s="373">
        <v>111</v>
      </c>
      <c r="C12" s="370">
        <v>0.71623259782791104</v>
      </c>
      <c r="D12" s="370">
        <v>2.12876461446285E-2</v>
      </c>
      <c r="E12" s="370">
        <v>4.7203972935676602E-2</v>
      </c>
      <c r="F12" s="370">
        <v>3.7831761874258501E-3</v>
      </c>
      <c r="G12" s="370">
        <v>0</v>
      </c>
      <c r="H12" s="370">
        <v>0.19394937157630901</v>
      </c>
      <c r="I12" s="370">
        <v>0.14225472509861001</v>
      </c>
      <c r="J12" s="370">
        <v>0.16063453257083901</v>
      </c>
    </row>
    <row r="13" spans="1:10" x14ac:dyDescent="0.2">
      <c r="A13" s="2" t="s">
        <v>32</v>
      </c>
      <c r="B13" s="373">
        <v>108</v>
      </c>
      <c r="C13" s="370">
        <v>0.83127647638320901</v>
      </c>
      <c r="D13" s="370">
        <v>5.8409762568771796E-3</v>
      </c>
      <c r="E13" s="370">
        <v>0</v>
      </c>
      <c r="F13" s="370">
        <v>0</v>
      </c>
      <c r="G13" s="370">
        <v>1.66048035025597E-2</v>
      </c>
      <c r="H13" s="370">
        <v>0.17528578639030501</v>
      </c>
      <c r="I13" s="370">
        <v>0.183263555169106</v>
      </c>
      <c r="J13" s="370">
        <v>9.8096840083599104E-2</v>
      </c>
    </row>
    <row r="14" spans="1:10" x14ac:dyDescent="0.2">
      <c r="A14" s="2" t="s">
        <v>33</v>
      </c>
      <c r="B14" s="373">
        <v>98</v>
      </c>
      <c r="C14" s="370">
        <v>0.81734871864318803</v>
      </c>
      <c r="D14" s="370">
        <v>0</v>
      </c>
      <c r="E14" s="370">
        <v>5.2637156099080998E-2</v>
      </c>
      <c r="F14" s="370">
        <v>0</v>
      </c>
      <c r="G14" s="370">
        <v>2.80081499367952E-2</v>
      </c>
      <c r="H14" s="370">
        <v>0.212441891431808</v>
      </c>
      <c r="I14" s="370">
        <v>0.25941786170005798</v>
      </c>
      <c r="J14" s="370">
        <v>0.14204302430152899</v>
      </c>
    </row>
    <row r="15" spans="1:10" x14ac:dyDescent="0.2">
      <c r="A15" s="2" t="s">
        <v>34</v>
      </c>
      <c r="B15" s="373">
        <v>95</v>
      </c>
      <c r="C15" s="370">
        <v>0.75381547212600697</v>
      </c>
      <c r="D15" s="370">
        <v>1.9997323397546998E-3</v>
      </c>
      <c r="E15" s="370">
        <v>0</v>
      </c>
      <c r="F15" s="370">
        <v>0</v>
      </c>
      <c r="G15" s="370">
        <v>4.9745231866836499E-2</v>
      </c>
      <c r="H15" s="370">
        <v>0.19827127456665</v>
      </c>
      <c r="I15" s="370">
        <v>0.123279467225075</v>
      </c>
      <c r="J15" s="370">
        <v>0.17419239878654499</v>
      </c>
    </row>
    <row r="16" spans="1:10" x14ac:dyDescent="0.2">
      <c r="A16" s="2" t="s">
        <v>35</v>
      </c>
      <c r="B16" s="373">
        <v>104</v>
      </c>
      <c r="C16" s="370">
        <v>0.76053118705749501</v>
      </c>
      <c r="D16" s="370">
        <v>8.5944704711437198E-2</v>
      </c>
      <c r="E16" s="370">
        <v>1.2224891223013399E-2</v>
      </c>
      <c r="F16" s="370">
        <v>5.92059409245849E-3</v>
      </c>
      <c r="G16" s="370">
        <v>5.0140909850597402E-2</v>
      </c>
      <c r="H16" s="370">
        <v>0.19881741702556599</v>
      </c>
      <c r="I16" s="370">
        <v>0.164451643824577</v>
      </c>
      <c r="J16" s="370">
        <v>4.0868677198886899E-2</v>
      </c>
    </row>
    <row r="17" spans="1:10" x14ac:dyDescent="0.2">
      <c r="A17" s="2" t="s">
        <v>36</v>
      </c>
      <c r="B17" s="373">
        <v>78</v>
      </c>
      <c r="C17" s="370">
        <v>0.59874427318572998</v>
      </c>
      <c r="D17" s="370">
        <v>3.8362130522728001E-2</v>
      </c>
      <c r="E17" s="370">
        <v>5.5158924311399501E-2</v>
      </c>
      <c r="F17" s="370">
        <v>0</v>
      </c>
      <c r="G17" s="370">
        <v>6.76696822047234E-2</v>
      </c>
      <c r="H17" s="370">
        <v>0.340574681758881</v>
      </c>
      <c r="I17" s="370">
        <v>0.150999665260315</v>
      </c>
      <c r="J17" s="370">
        <v>0.13223664462566401</v>
      </c>
    </row>
    <row r="18" spans="1:10" x14ac:dyDescent="0.2">
      <c r="A18" s="2" t="s">
        <v>37</v>
      </c>
      <c r="B18" s="373">
        <v>79</v>
      </c>
      <c r="C18" s="370">
        <v>0.73421502113342296</v>
      </c>
      <c r="D18" s="370">
        <v>2.84311529248953E-2</v>
      </c>
      <c r="E18" s="370">
        <v>5.1463097333908102E-2</v>
      </c>
      <c r="F18" s="370">
        <v>0</v>
      </c>
      <c r="G18" s="370">
        <v>7.2498537600040394E-2</v>
      </c>
      <c r="H18" s="370">
        <v>0.246012613177299</v>
      </c>
      <c r="I18" s="370">
        <v>0.15688280761241899</v>
      </c>
      <c r="J18" s="370">
        <v>8.9140594005584703E-2</v>
      </c>
    </row>
    <row r="19" spans="1:10" x14ac:dyDescent="0.2">
      <c r="A19" s="2" t="s">
        <v>38</v>
      </c>
      <c r="B19" s="373">
        <v>100</v>
      </c>
      <c r="C19" s="370">
        <v>0.65205192565918002</v>
      </c>
      <c r="D19" s="370">
        <v>4.5899365097284303E-2</v>
      </c>
      <c r="E19" s="370">
        <v>1.3289806433022E-2</v>
      </c>
      <c r="F19" s="370">
        <v>1.9622402265667901E-2</v>
      </c>
      <c r="G19" s="370">
        <v>3.5858541727065998E-2</v>
      </c>
      <c r="H19" s="370">
        <v>0.306037247180939</v>
      </c>
      <c r="I19" s="370">
        <v>0.18854118883609799</v>
      </c>
      <c r="J19" s="370">
        <v>1.43232168629766E-2</v>
      </c>
    </row>
    <row r="20" spans="1:10" x14ac:dyDescent="0.2">
      <c r="A20" s="2" t="s">
        <v>39</v>
      </c>
      <c r="B20" s="373">
        <v>102</v>
      </c>
      <c r="C20" s="370">
        <v>0.589738309383392</v>
      </c>
      <c r="D20" s="370">
        <v>0</v>
      </c>
      <c r="E20" s="370">
        <v>2.1744336932897599E-2</v>
      </c>
      <c r="F20" s="370">
        <v>0</v>
      </c>
      <c r="G20" s="370">
        <v>1.5303377062082299E-2</v>
      </c>
      <c r="H20" s="370">
        <v>0.45036119222641002</v>
      </c>
      <c r="I20" s="370">
        <v>0.16432106494903601</v>
      </c>
      <c r="J20" s="370">
        <v>5.0457935780286803E-2</v>
      </c>
    </row>
    <row r="21" spans="1:10" x14ac:dyDescent="0.2">
      <c r="A21" s="2" t="s">
        <v>40</v>
      </c>
      <c r="B21" s="373">
        <v>82</v>
      </c>
      <c r="C21" s="370">
        <v>0.55336272716522195</v>
      </c>
      <c r="D21" s="370">
        <v>9.4066029414534603E-3</v>
      </c>
      <c r="E21" s="370">
        <v>4.43195132538676E-3</v>
      </c>
      <c r="F21" s="370">
        <v>0</v>
      </c>
      <c r="G21" s="370">
        <v>0</v>
      </c>
      <c r="H21" s="370">
        <v>0.50437402725219704</v>
      </c>
      <c r="I21" s="370">
        <v>0.31452924013137801</v>
      </c>
      <c r="J21" s="370">
        <v>5.4444890469312703E-2</v>
      </c>
    </row>
    <row r="22" spans="1:10" x14ac:dyDescent="0.2">
      <c r="A22" s="2" t="s">
        <v>41</v>
      </c>
      <c r="B22" s="373">
        <v>103</v>
      </c>
      <c r="C22" s="370">
        <v>0.87796115875244096</v>
      </c>
      <c r="D22" s="370">
        <v>9.2834904789924604E-3</v>
      </c>
      <c r="E22" s="370">
        <v>3.5922102630138397E-2</v>
      </c>
      <c r="F22" s="370">
        <v>2.2762795910239199E-2</v>
      </c>
      <c r="G22" s="370">
        <v>5.2491970360279097E-2</v>
      </c>
      <c r="H22" s="370">
        <v>9.0771727263927501E-2</v>
      </c>
      <c r="I22" s="370">
        <v>0.103794693946838</v>
      </c>
      <c r="J22" s="370">
        <v>0.15105876326560999</v>
      </c>
    </row>
    <row r="23" spans="1:10" x14ac:dyDescent="0.2">
      <c r="A23" s="2" t="s">
        <v>42</v>
      </c>
      <c r="B23" s="373">
        <v>104</v>
      </c>
      <c r="C23" s="370">
        <v>0.77547436952590898</v>
      </c>
      <c r="D23" s="370">
        <v>4.0903463959693902E-2</v>
      </c>
      <c r="E23" s="370">
        <v>6.5894350409507793E-2</v>
      </c>
      <c r="F23" s="370">
        <v>2.2307921200990701E-2</v>
      </c>
      <c r="G23" s="370">
        <v>4.6667777001857799E-2</v>
      </c>
      <c r="H23" s="370">
        <v>0.11986450850963599</v>
      </c>
      <c r="I23" s="370">
        <v>0.139362558722496</v>
      </c>
      <c r="J23" s="370">
        <v>9.7313761711120605E-2</v>
      </c>
    </row>
    <row r="24" spans="1:10" x14ac:dyDescent="0.2">
      <c r="A24" s="2" t="s">
        <v>43</v>
      </c>
      <c r="B24" s="373">
        <v>102</v>
      </c>
      <c r="C24" s="370">
        <v>0.79426002502441395</v>
      </c>
      <c r="D24" s="370">
        <v>4.5852579176425899E-2</v>
      </c>
      <c r="E24" s="370">
        <v>7.5594551861286205E-2</v>
      </c>
      <c r="F24" s="370">
        <v>1.46250361576676E-2</v>
      </c>
      <c r="G24" s="370">
        <v>9.67739894986153E-3</v>
      </c>
      <c r="H24" s="370">
        <v>0.113937124609947</v>
      </c>
      <c r="I24" s="370">
        <v>0.16729462146759</v>
      </c>
      <c r="J24" s="370">
        <v>8.7747499346733093E-2</v>
      </c>
    </row>
    <row r="25" spans="1:10" x14ac:dyDescent="0.2">
      <c r="A25" s="2" t="s">
        <v>44</v>
      </c>
      <c r="B25" s="373">
        <v>100</v>
      </c>
      <c r="C25" s="370">
        <v>0.63483875989913896</v>
      </c>
      <c r="D25" s="370">
        <v>2.22498700022697E-2</v>
      </c>
      <c r="E25" s="370">
        <v>4.8639576882123899E-2</v>
      </c>
      <c r="F25" s="370">
        <v>1.28626544028521E-2</v>
      </c>
      <c r="G25" s="370">
        <v>4.9119740724563599E-2</v>
      </c>
      <c r="H25" s="370">
        <v>0.360418170690536</v>
      </c>
      <c r="I25" s="370">
        <v>0.107745155692101</v>
      </c>
      <c r="J25" s="370">
        <v>4.5853987336158801E-2</v>
      </c>
    </row>
    <row r="26" spans="1:10" x14ac:dyDescent="0.2">
      <c r="A26" s="2" t="s">
        <v>45</v>
      </c>
      <c r="B26" s="373">
        <v>98</v>
      </c>
      <c r="C26" s="370">
        <v>0.62239199876785301</v>
      </c>
      <c r="D26" s="370">
        <v>1.7259063199162501E-2</v>
      </c>
      <c r="E26" s="370">
        <v>5.4822359234094599E-2</v>
      </c>
      <c r="F26" s="370">
        <v>0</v>
      </c>
      <c r="G26" s="370">
        <v>6.3652917742729201E-2</v>
      </c>
      <c r="H26" s="370">
        <v>0.30334132909774802</v>
      </c>
      <c r="I26" s="370">
        <v>0.18594689667224901</v>
      </c>
      <c r="J26" s="370">
        <v>9.5826126635074602E-2</v>
      </c>
    </row>
    <row r="27" spans="1:10" x14ac:dyDescent="0.2">
      <c r="A27" s="2" t="s">
        <v>46</v>
      </c>
      <c r="B27" s="373">
        <v>94</v>
      </c>
      <c r="C27" s="370">
        <v>0.60337734222412098</v>
      </c>
      <c r="D27" s="370">
        <v>1.2402943335473499E-2</v>
      </c>
      <c r="E27" s="370">
        <v>2.1926948800683001E-2</v>
      </c>
      <c r="F27" s="370">
        <v>0</v>
      </c>
      <c r="G27" s="370">
        <v>2.17326320707798E-2</v>
      </c>
      <c r="H27" s="370">
        <v>0.49767428636550898</v>
      </c>
      <c r="I27" s="370">
        <v>9.5519065856933594E-2</v>
      </c>
      <c r="J27" s="370">
        <v>2.0833320915699002E-2</v>
      </c>
    </row>
    <row r="28" spans="1:10" x14ac:dyDescent="0.2">
      <c r="A28" s="2" t="s">
        <v>47</v>
      </c>
      <c r="B28" s="373">
        <v>103</v>
      </c>
      <c r="C28" s="370">
        <v>0.68274307250976596</v>
      </c>
      <c r="D28" s="370">
        <v>3.6621518433093997E-2</v>
      </c>
      <c r="E28" s="370">
        <v>0</v>
      </c>
      <c r="F28" s="370">
        <v>5.3649074397981202E-3</v>
      </c>
      <c r="G28" s="370">
        <v>4.0102627128362697E-2</v>
      </c>
      <c r="H28" s="370">
        <v>0.36726284027099598</v>
      </c>
      <c r="I28" s="370">
        <v>0.216799527406693</v>
      </c>
      <c r="J28" s="370">
        <v>6.5681807696819305E-2</v>
      </c>
    </row>
    <row r="29" spans="1:10" x14ac:dyDescent="0.2">
      <c r="A29" s="2" t="s">
        <v>48</v>
      </c>
      <c r="B29" s="373">
        <v>100</v>
      </c>
      <c r="C29" s="370">
        <v>0.697029769420624</v>
      </c>
      <c r="D29" s="370">
        <v>1.34390313178301E-2</v>
      </c>
      <c r="E29" s="370">
        <v>4.3303463608026496E-3</v>
      </c>
      <c r="F29" s="370">
        <v>0</v>
      </c>
      <c r="G29" s="370">
        <v>1.6930144280195202E-2</v>
      </c>
      <c r="H29" s="370">
        <v>0.37094348669052102</v>
      </c>
      <c r="I29" s="370">
        <v>0.19344387948513</v>
      </c>
      <c r="J29" s="370">
        <v>5.2522312849760097E-2</v>
      </c>
    </row>
    <row r="30" spans="1:10" x14ac:dyDescent="0.2">
      <c r="A30" s="2" t="s">
        <v>49</v>
      </c>
      <c r="B30" s="373">
        <v>91</v>
      </c>
      <c r="C30" s="370">
        <v>0.71231305599212602</v>
      </c>
      <c r="D30" s="370">
        <v>2.2725539281964299E-2</v>
      </c>
      <c r="E30" s="370">
        <v>0</v>
      </c>
      <c r="F30" s="370">
        <v>0</v>
      </c>
      <c r="G30" s="370">
        <v>7.3016905225813397E-3</v>
      </c>
      <c r="H30" s="370">
        <v>0.36996117234230003</v>
      </c>
      <c r="I30" s="370">
        <v>0.231534138321877</v>
      </c>
      <c r="J30" s="370">
        <v>3.7997286766767502E-2</v>
      </c>
    </row>
    <row r="31" spans="1:10" x14ac:dyDescent="0.2">
      <c r="A31" s="2" t="s">
        <v>50</v>
      </c>
      <c r="B31" s="373">
        <v>83</v>
      </c>
      <c r="C31" s="370">
        <v>0.69421958923339799</v>
      </c>
      <c r="D31" s="370">
        <v>0</v>
      </c>
      <c r="E31" s="370">
        <v>0</v>
      </c>
      <c r="F31" s="370">
        <v>5.3136884234845604E-3</v>
      </c>
      <c r="G31" s="370">
        <v>0</v>
      </c>
      <c r="H31" s="370">
        <v>0.37572529911994901</v>
      </c>
      <c r="I31" s="370">
        <v>0.27185267210006703</v>
      </c>
      <c r="J31" s="370">
        <v>5.9974484145641299E-2</v>
      </c>
    </row>
    <row r="32" spans="1:10" x14ac:dyDescent="0.2">
      <c r="A32" s="2" t="s">
        <v>51</v>
      </c>
      <c r="B32" s="373">
        <v>105</v>
      </c>
      <c r="C32" s="370">
        <v>0.78240483999252297</v>
      </c>
      <c r="D32" s="370">
        <v>1.5703301876783399E-2</v>
      </c>
      <c r="E32" s="370">
        <v>5.7587888091802597E-2</v>
      </c>
      <c r="F32" s="370">
        <v>3.6842313129454899E-3</v>
      </c>
      <c r="G32" s="370">
        <v>8.7078483775258099E-3</v>
      </c>
      <c r="H32" s="370">
        <v>0.17711882293224299</v>
      </c>
      <c r="I32" s="370">
        <v>0.14252419769763899</v>
      </c>
      <c r="J32" s="370">
        <v>0.21818299591541301</v>
      </c>
    </row>
    <row r="33" spans="1:10" x14ac:dyDescent="0.2">
      <c r="A33" s="2" t="s">
        <v>52</v>
      </c>
      <c r="B33" s="373">
        <v>96</v>
      </c>
      <c r="C33" s="370">
        <v>0.682595014572144</v>
      </c>
      <c r="D33" s="370">
        <v>2.6258623227477101E-2</v>
      </c>
      <c r="E33" s="370">
        <v>2.77312863618135E-2</v>
      </c>
      <c r="F33" s="370">
        <v>0</v>
      </c>
      <c r="G33" s="370">
        <v>3.5913307219743701E-2</v>
      </c>
      <c r="H33" s="370">
        <v>0.28977301716804499</v>
      </c>
      <c r="I33" s="370">
        <v>0.23534995317459101</v>
      </c>
      <c r="J33" s="370">
        <v>9.2436105012893705E-2</v>
      </c>
    </row>
    <row r="34" spans="1:10" x14ac:dyDescent="0.2">
      <c r="A34" s="2" t="s">
        <v>53</v>
      </c>
      <c r="B34" s="373">
        <v>98</v>
      </c>
      <c r="C34" s="370">
        <v>0.56257116794586204</v>
      </c>
      <c r="D34" s="370">
        <v>0</v>
      </c>
      <c r="E34" s="370">
        <v>1.21941464021802E-2</v>
      </c>
      <c r="F34" s="370">
        <v>3.05471867322922E-2</v>
      </c>
      <c r="G34" s="370">
        <v>0</v>
      </c>
      <c r="H34" s="370">
        <v>0.49264764785766602</v>
      </c>
      <c r="I34" s="370">
        <v>0.22340127825737</v>
      </c>
      <c r="J34" s="370">
        <v>8.0914959311485304E-2</v>
      </c>
    </row>
    <row r="35" spans="1:10" x14ac:dyDescent="0.2">
      <c r="A35" s="2" t="s">
        <v>54</v>
      </c>
      <c r="B35" s="373">
        <v>107</v>
      </c>
      <c r="C35" s="370">
        <v>0.57365363836288497</v>
      </c>
      <c r="D35" s="370">
        <v>3.48083451390266E-2</v>
      </c>
      <c r="E35" s="370">
        <v>6.6759653389453902E-2</v>
      </c>
      <c r="F35" s="370">
        <v>0</v>
      </c>
      <c r="G35" s="370">
        <v>4.9474299885332602E-3</v>
      </c>
      <c r="H35" s="370">
        <v>0.37264680862426802</v>
      </c>
      <c r="I35" s="370">
        <v>0.20227631926536599</v>
      </c>
      <c r="J35" s="370">
        <v>5.1645729690790197E-2</v>
      </c>
    </row>
    <row r="36" spans="1:10" x14ac:dyDescent="0.2">
      <c r="A36" s="2" t="s">
        <v>55</v>
      </c>
      <c r="B36" s="373">
        <v>85</v>
      </c>
      <c r="C36" s="370">
        <v>0.57191342115402199</v>
      </c>
      <c r="D36" s="370">
        <v>5.0617557018995299E-2</v>
      </c>
      <c r="E36" s="370">
        <v>0</v>
      </c>
      <c r="F36" s="370">
        <v>0</v>
      </c>
      <c r="G36" s="370">
        <v>2.7169743552804E-2</v>
      </c>
      <c r="H36" s="370">
        <v>0.37583878636360202</v>
      </c>
      <c r="I36" s="370">
        <v>0.22062028944492301</v>
      </c>
      <c r="J36" s="370">
        <v>8.8822402060031905E-2</v>
      </c>
    </row>
    <row r="37" spans="1:10" x14ac:dyDescent="0.2">
      <c r="A37" s="2" t="s">
        <v>56</v>
      </c>
      <c r="B37" s="373">
        <v>91</v>
      </c>
      <c r="C37" s="370">
        <v>0.63317680358886697</v>
      </c>
      <c r="D37" s="370">
        <v>1.4510131441056701E-2</v>
      </c>
      <c r="E37" s="370">
        <v>5.5677719414234203E-2</v>
      </c>
      <c r="F37" s="370">
        <v>0</v>
      </c>
      <c r="G37" s="370">
        <v>1.9112411886453601E-2</v>
      </c>
      <c r="H37" s="370">
        <v>0.35574594140052801</v>
      </c>
      <c r="I37" s="370">
        <v>0.19289106130600001</v>
      </c>
      <c r="J37" s="370">
        <v>6.9122739136218997E-2</v>
      </c>
    </row>
    <row r="38" spans="1:10" x14ac:dyDescent="0.2">
      <c r="A38" s="2" t="s">
        <v>57</v>
      </c>
      <c r="B38" s="373">
        <v>106</v>
      </c>
      <c r="C38" s="370">
        <v>0.76945281028747603</v>
      </c>
      <c r="D38" s="370">
        <v>6.4888417720794705E-2</v>
      </c>
      <c r="E38" s="370">
        <v>2.8180668130516999E-2</v>
      </c>
      <c r="F38" s="370">
        <v>0</v>
      </c>
      <c r="G38" s="370">
        <v>4.6065054833889001E-2</v>
      </c>
      <c r="H38" s="370">
        <v>0.14784120023250599</v>
      </c>
      <c r="I38" s="370">
        <v>0.25646349787712103</v>
      </c>
      <c r="J38" s="370">
        <v>9.2870637774467496E-2</v>
      </c>
    </row>
    <row r="39" spans="1:10" x14ac:dyDescent="0.2">
      <c r="A39" s="2" t="s">
        <v>58</v>
      </c>
      <c r="B39" s="373">
        <v>105</v>
      </c>
      <c r="C39" s="370">
        <v>0.79159575700759899</v>
      </c>
      <c r="D39" s="370">
        <v>3.7700738757848698E-2</v>
      </c>
      <c r="E39" s="370">
        <v>8.4941692650318104E-2</v>
      </c>
      <c r="F39" s="370">
        <v>2.7571301907300901E-2</v>
      </c>
      <c r="G39" s="370">
        <v>1.06626953929663E-2</v>
      </c>
      <c r="H39" s="370">
        <v>0.13192851841449699</v>
      </c>
      <c r="I39" s="370">
        <v>0.15505056083202401</v>
      </c>
      <c r="J39" s="370">
        <v>5.6021541357040398E-2</v>
      </c>
    </row>
    <row r="40" spans="1:10" x14ac:dyDescent="0.2">
      <c r="A40" s="2" t="s">
        <v>59</v>
      </c>
      <c r="B40" s="373">
        <v>104</v>
      </c>
      <c r="C40" s="370">
        <v>0.61786520481109597</v>
      </c>
      <c r="D40" s="370">
        <v>0</v>
      </c>
      <c r="E40" s="370">
        <v>3.5528112202882801E-2</v>
      </c>
      <c r="F40" s="370">
        <v>9.8030408844351803E-3</v>
      </c>
      <c r="G40" s="370">
        <v>3.5467538982629797E-2</v>
      </c>
      <c r="H40" s="370">
        <v>0.40284210443496699</v>
      </c>
      <c r="I40" s="370">
        <v>0.129534006118774</v>
      </c>
      <c r="J40" s="370">
        <v>7.73504674434662E-2</v>
      </c>
    </row>
    <row r="41" spans="1:10" x14ac:dyDescent="0.2">
      <c r="A41" s="2" t="s">
        <v>60</v>
      </c>
      <c r="B41" s="373">
        <v>98</v>
      </c>
      <c r="C41" s="370">
        <v>0.63019317388534501</v>
      </c>
      <c r="D41" s="370">
        <v>1.42928697168827E-2</v>
      </c>
      <c r="E41" s="370">
        <v>7.5171656906604795E-2</v>
      </c>
      <c r="F41" s="370">
        <v>4.2986590415239299E-2</v>
      </c>
      <c r="G41" s="370">
        <v>0</v>
      </c>
      <c r="H41" s="370">
        <v>0.36611369252204901</v>
      </c>
      <c r="I41" s="370">
        <v>0.16492207348346699</v>
      </c>
      <c r="J41" s="370">
        <v>6.8315424025058705E-2</v>
      </c>
    </row>
    <row r="42" spans="1:10" x14ac:dyDescent="0.2">
      <c r="A42" s="2" t="s">
        <v>61</v>
      </c>
      <c r="B42" s="373">
        <v>103</v>
      </c>
      <c r="C42" s="370">
        <v>0.66669005155563399</v>
      </c>
      <c r="D42" s="370">
        <v>3.1130416318774199E-2</v>
      </c>
      <c r="E42" s="370">
        <v>2.9654650017619098E-2</v>
      </c>
      <c r="F42" s="370">
        <v>7.1704429574310797E-3</v>
      </c>
      <c r="G42" s="370">
        <v>2.0244073122739799E-2</v>
      </c>
      <c r="H42" s="370">
        <v>0.29872009158134499</v>
      </c>
      <c r="I42" s="370">
        <v>0.25414231419563299</v>
      </c>
      <c r="J42" s="370">
        <v>0.111089557409286</v>
      </c>
    </row>
    <row r="43" spans="1:10" x14ac:dyDescent="0.2">
      <c r="A43" s="2" t="s">
        <v>62</v>
      </c>
      <c r="B43" s="373">
        <v>92</v>
      </c>
      <c r="C43" s="370">
        <v>0.79492425918579102</v>
      </c>
      <c r="D43" s="370">
        <v>1.4594126492738699E-2</v>
      </c>
      <c r="E43" s="370">
        <v>7.3728777468204498E-2</v>
      </c>
      <c r="F43" s="370">
        <v>4.9489638768136501E-3</v>
      </c>
      <c r="G43" s="370">
        <v>2.5837672874331499E-2</v>
      </c>
      <c r="H43" s="370">
        <v>0.15178872644901301</v>
      </c>
      <c r="I43" s="370">
        <v>0.25741285085678101</v>
      </c>
      <c r="J43" s="370">
        <v>8.9556500315666199E-2</v>
      </c>
    </row>
    <row r="44" spans="1:10" x14ac:dyDescent="0.2">
      <c r="A44" s="2" t="s">
        <v>63</v>
      </c>
      <c r="B44" s="373">
        <v>96</v>
      </c>
      <c r="C44" s="370">
        <v>0.79768490791320801</v>
      </c>
      <c r="D44" s="370">
        <v>5.7181488722562797E-2</v>
      </c>
      <c r="E44" s="370">
        <v>4.63029332458973E-2</v>
      </c>
      <c r="F44" s="370">
        <v>0</v>
      </c>
      <c r="G44" s="370">
        <v>6.0070563107729E-2</v>
      </c>
      <c r="H44" s="370">
        <v>0.13506333529949199</v>
      </c>
      <c r="I44" s="370">
        <v>0.16534616053104401</v>
      </c>
      <c r="J44" s="370">
        <v>5.8881901204586001E-2</v>
      </c>
    </row>
    <row r="45" spans="1:10" x14ac:dyDescent="0.2">
      <c r="A45" s="2" t="s">
        <v>64</v>
      </c>
      <c r="B45" s="373">
        <v>101</v>
      </c>
      <c r="C45" s="370">
        <v>0.73537182807922397</v>
      </c>
      <c r="D45" s="370">
        <v>1.5980452299118E-2</v>
      </c>
      <c r="E45" s="370">
        <v>6.7154094576835605E-2</v>
      </c>
      <c r="F45" s="370">
        <v>0</v>
      </c>
      <c r="G45" s="370">
        <v>4.34587262570858E-2</v>
      </c>
      <c r="H45" s="370">
        <v>0.200952753424644</v>
      </c>
      <c r="I45" s="370">
        <v>0.17988696694374101</v>
      </c>
      <c r="J45" s="370">
        <v>7.1348592638969394E-2</v>
      </c>
    </row>
    <row r="46" spans="1:10" x14ac:dyDescent="0.2">
      <c r="A46" s="2" t="s">
        <v>65</v>
      </c>
      <c r="B46" s="373">
        <v>105</v>
      </c>
      <c r="C46" s="370">
        <v>0.61113548278808605</v>
      </c>
      <c r="D46" s="370">
        <v>7.6905593276023906E-2</v>
      </c>
      <c r="E46" s="370">
        <v>3.7483308464288698E-2</v>
      </c>
      <c r="F46" s="370">
        <v>0</v>
      </c>
      <c r="G46" s="370">
        <v>5.7433050125837298E-2</v>
      </c>
      <c r="H46" s="370">
        <v>0.34268087148666398</v>
      </c>
      <c r="I46" s="370">
        <v>0.18677356839180001</v>
      </c>
      <c r="J46" s="370">
        <v>4.3752938508987399E-2</v>
      </c>
    </row>
    <row r="47" spans="1:10" x14ac:dyDescent="0.2">
      <c r="A47" s="2" t="s">
        <v>66</v>
      </c>
      <c r="B47" s="373">
        <v>104</v>
      </c>
      <c r="C47" s="370">
        <v>0.59949326515197798</v>
      </c>
      <c r="D47" s="370">
        <v>1.7236443236470202E-2</v>
      </c>
      <c r="E47" s="370">
        <v>0</v>
      </c>
      <c r="F47" s="370">
        <v>1.88860222697258E-2</v>
      </c>
      <c r="G47" s="370">
        <v>0</v>
      </c>
      <c r="H47" s="370">
        <v>0.44168856739997903</v>
      </c>
      <c r="I47" s="370">
        <v>0.25575476884841902</v>
      </c>
      <c r="J47" s="370">
        <v>6.4388297498226194E-2</v>
      </c>
    </row>
    <row r="48" spans="1:10" x14ac:dyDescent="0.2">
      <c r="A48" s="2" t="s">
        <v>67</v>
      </c>
      <c r="B48" s="373">
        <v>92</v>
      </c>
      <c r="C48" s="370">
        <v>0.65465950965881303</v>
      </c>
      <c r="D48" s="370">
        <v>1.2958253733813801E-2</v>
      </c>
      <c r="E48" s="370">
        <v>1.32546331733465E-2</v>
      </c>
      <c r="F48" s="370">
        <v>0</v>
      </c>
      <c r="G48" s="370">
        <v>1.38625996187329E-2</v>
      </c>
      <c r="H48" s="370">
        <v>0.40924397110938998</v>
      </c>
      <c r="I48" s="370">
        <v>0.239337518811226</v>
      </c>
      <c r="J48" s="370">
        <v>4.9399860203266102E-2</v>
      </c>
    </row>
    <row r="49" spans="1:10" x14ac:dyDescent="0.2">
      <c r="A49" s="2" t="s">
        <v>68</v>
      </c>
      <c r="B49" s="373">
        <v>89</v>
      </c>
      <c r="C49" s="370">
        <v>0.59082204103469804</v>
      </c>
      <c r="D49" s="370">
        <v>2.7518363669514701E-2</v>
      </c>
      <c r="E49" s="370">
        <v>4.0625486522913E-2</v>
      </c>
      <c r="F49" s="370">
        <v>1.4543399214744601E-2</v>
      </c>
      <c r="G49" s="370">
        <v>0</v>
      </c>
      <c r="H49" s="370">
        <v>0.39063388109207198</v>
      </c>
      <c r="I49" s="370">
        <v>0.147693410515785</v>
      </c>
      <c r="J49" s="370">
        <v>6.7808859050273895E-2</v>
      </c>
    </row>
    <row r="50" spans="1:10" x14ac:dyDescent="0.2">
      <c r="A50" s="2" t="s">
        <v>69</v>
      </c>
      <c r="B50" s="373">
        <v>69</v>
      </c>
      <c r="C50" s="370">
        <v>0.46695399284362799</v>
      </c>
      <c r="D50" s="370">
        <v>8.3132110536098494E-2</v>
      </c>
      <c r="E50" s="370">
        <v>9.6176572144031497E-2</v>
      </c>
      <c r="F50" s="370">
        <v>1.17601687088609E-2</v>
      </c>
      <c r="G50" s="370">
        <v>2.3427637293934801E-2</v>
      </c>
      <c r="H50" s="370">
        <v>0.419996678829193</v>
      </c>
      <c r="I50" s="370">
        <v>0.136758238077164</v>
      </c>
      <c r="J50" s="370">
        <v>0.10159529745578801</v>
      </c>
    </row>
    <row r="51" spans="1:10" x14ac:dyDescent="0.2">
      <c r="A51" s="2" t="s">
        <v>70</v>
      </c>
      <c r="B51" s="373">
        <v>103</v>
      </c>
      <c r="C51" s="370">
        <v>0.58459430932998702</v>
      </c>
      <c r="D51" s="370">
        <v>7.3643117211759099E-3</v>
      </c>
      <c r="E51" s="370">
        <v>8.7565653026104001E-2</v>
      </c>
      <c r="F51" s="370">
        <v>0</v>
      </c>
      <c r="G51" s="370">
        <v>6.1373539268970503E-2</v>
      </c>
      <c r="H51" s="370">
        <v>0.37248465418815602</v>
      </c>
      <c r="I51" s="370">
        <v>0.24709363281726801</v>
      </c>
      <c r="J51" s="370">
        <v>0.124042943120003</v>
      </c>
    </row>
    <row r="52" spans="1:10" x14ac:dyDescent="0.2">
      <c r="A52" s="2" t="s">
        <v>71</v>
      </c>
      <c r="B52" s="373">
        <v>85</v>
      </c>
      <c r="C52" s="370">
        <v>0.42137312889099099</v>
      </c>
      <c r="D52" s="370">
        <v>3.5130087286233902E-2</v>
      </c>
      <c r="E52" s="370">
        <v>3.1782507896423298E-2</v>
      </c>
      <c r="F52" s="370">
        <v>0</v>
      </c>
      <c r="G52" s="370">
        <v>0</v>
      </c>
      <c r="H52" s="370">
        <v>0.60526543855667103</v>
      </c>
      <c r="I52" s="370">
        <v>0.16847695410251601</v>
      </c>
      <c r="J52" s="370">
        <v>3.7381898611784002E-2</v>
      </c>
    </row>
    <row r="53" spans="1:10" x14ac:dyDescent="0.2">
      <c r="A53" s="2" t="s">
        <v>72</v>
      </c>
      <c r="B53" s="373">
        <v>100</v>
      </c>
      <c r="C53" s="370">
        <v>0.57281285524368297</v>
      </c>
      <c r="D53" s="370">
        <v>2.57244817912579E-2</v>
      </c>
      <c r="E53" s="370">
        <v>9.2305764555931105E-2</v>
      </c>
      <c r="F53" s="370">
        <v>3.7347562611103101E-3</v>
      </c>
      <c r="G53" s="370">
        <v>4.1724070906639099E-2</v>
      </c>
      <c r="H53" s="370">
        <v>0.39347869157791099</v>
      </c>
      <c r="I53" s="370">
        <v>0.178754046559334</v>
      </c>
      <c r="J53" s="370">
        <v>4.4914517551660503E-2</v>
      </c>
    </row>
    <row r="54" spans="1:10" x14ac:dyDescent="0.2">
      <c r="A54" s="2" t="s">
        <v>73</v>
      </c>
      <c r="B54" s="373">
        <v>99</v>
      </c>
      <c r="C54" s="370">
        <v>0.49938210844993602</v>
      </c>
      <c r="D54" s="370">
        <v>2.3700350895524001E-2</v>
      </c>
      <c r="E54" s="370">
        <v>0.22242930531501801</v>
      </c>
      <c r="F54" s="370">
        <v>3.5481177270412403E-2</v>
      </c>
      <c r="G54" s="370">
        <v>9.2996180057525593E-2</v>
      </c>
      <c r="H54" s="370">
        <v>0.37444984912872298</v>
      </c>
      <c r="I54" s="370">
        <v>0.189983680844307</v>
      </c>
      <c r="J54" s="370">
        <v>6.1373244971036897E-2</v>
      </c>
    </row>
    <row r="55" spans="1:10" x14ac:dyDescent="0.2">
      <c r="A55" s="2" t="s">
        <v>74</v>
      </c>
      <c r="B55" s="373">
        <v>96</v>
      </c>
      <c r="C55" s="370">
        <v>0.64135789871215798</v>
      </c>
      <c r="D55" s="370">
        <v>2.9430110007524501E-2</v>
      </c>
      <c r="E55" s="370">
        <v>2.2620832547545398E-2</v>
      </c>
      <c r="F55" s="370">
        <v>2.1385012194514299E-2</v>
      </c>
      <c r="G55" s="370">
        <v>7.6292000710964203E-2</v>
      </c>
      <c r="H55" s="370">
        <v>0.42766389250755299</v>
      </c>
      <c r="I55" s="370">
        <v>0.13869833946228</v>
      </c>
      <c r="J55" s="370">
        <v>2.4713987484574301E-2</v>
      </c>
    </row>
    <row r="56" spans="1:10" x14ac:dyDescent="0.2">
      <c r="A56" s="2" t="s">
        <v>75</v>
      </c>
      <c r="B56" s="373">
        <v>106</v>
      </c>
      <c r="C56" s="370">
        <v>0.85134088993072499</v>
      </c>
      <c r="D56" s="370">
        <v>2.4082589894533199E-2</v>
      </c>
      <c r="E56" s="370">
        <v>7.2517760097980499E-2</v>
      </c>
      <c r="F56" s="370">
        <v>0</v>
      </c>
      <c r="G56" s="370">
        <v>3.9789389818906798E-2</v>
      </c>
      <c r="H56" s="370">
        <v>9.9931664764881106E-2</v>
      </c>
      <c r="I56" s="370">
        <v>0.17090028524398801</v>
      </c>
      <c r="J56" s="370">
        <v>0.116760157048702</v>
      </c>
    </row>
    <row r="57" spans="1:10" x14ac:dyDescent="0.2">
      <c r="A57" s="2" t="s">
        <v>76</v>
      </c>
      <c r="B57" s="373">
        <v>98</v>
      </c>
      <c r="C57" s="370">
        <v>0.67289423942565896</v>
      </c>
      <c r="D57" s="370">
        <v>3.6043222993612303E-2</v>
      </c>
      <c r="E57" s="370">
        <v>7.6907075941562694E-2</v>
      </c>
      <c r="F57" s="370">
        <v>6.7919157445430799E-3</v>
      </c>
      <c r="G57" s="370">
        <v>2.9777729883789999E-2</v>
      </c>
      <c r="H57" s="370">
        <v>0.18821494281292001</v>
      </c>
      <c r="I57" s="370">
        <v>0.17285341024398801</v>
      </c>
      <c r="J57" s="370">
        <v>0.12095066905021699</v>
      </c>
    </row>
    <row r="58" spans="1:10" x14ac:dyDescent="0.2">
      <c r="A58" s="2" t="s">
        <v>77</v>
      </c>
      <c r="B58" s="373">
        <v>99</v>
      </c>
      <c r="C58" s="370">
        <v>0.60914176702499401</v>
      </c>
      <c r="D58" s="370">
        <v>5.9427872300148003E-2</v>
      </c>
      <c r="E58" s="370">
        <v>4.8000756651163101E-2</v>
      </c>
      <c r="F58" s="370">
        <v>1.8531497567892099E-2</v>
      </c>
      <c r="G58" s="370">
        <v>3.73058691620827E-2</v>
      </c>
      <c r="H58" s="370">
        <v>0.290335923433304</v>
      </c>
      <c r="I58" s="370">
        <v>0.19844584167003601</v>
      </c>
      <c r="J58" s="370">
        <v>0.12792649865150499</v>
      </c>
    </row>
    <row r="59" spans="1:10" x14ac:dyDescent="0.2">
      <c r="A59" s="2" t="s">
        <v>78</v>
      </c>
      <c r="B59" s="373">
        <v>90</v>
      </c>
      <c r="C59" s="370">
        <v>0.68615227937698398</v>
      </c>
      <c r="D59" s="370">
        <v>6.1344560235738803E-2</v>
      </c>
      <c r="E59" s="370">
        <v>5.5566035211086301E-2</v>
      </c>
      <c r="F59" s="370">
        <v>1.4340529218316101E-2</v>
      </c>
      <c r="G59" s="370">
        <v>5.8347549289464999E-2</v>
      </c>
      <c r="H59" s="370">
        <v>0.229975521564484</v>
      </c>
      <c r="I59" s="370">
        <v>0.147916600108147</v>
      </c>
      <c r="J59" s="370">
        <v>0.10676176100969299</v>
      </c>
    </row>
    <row r="60" spans="1:10" x14ac:dyDescent="0.2">
      <c r="A60" s="2" t="s">
        <v>79</v>
      </c>
      <c r="B60" s="373">
        <v>93</v>
      </c>
      <c r="C60" s="370">
        <v>0.67126375436782804</v>
      </c>
      <c r="D60" s="370">
        <v>1.07142450287938E-2</v>
      </c>
      <c r="E60" s="370">
        <v>0</v>
      </c>
      <c r="F60" s="370">
        <v>0</v>
      </c>
      <c r="G60" s="370">
        <v>4.6448741108179099E-2</v>
      </c>
      <c r="H60" s="370">
        <v>0.354419946670532</v>
      </c>
      <c r="I60" s="370">
        <v>0.22498013079166401</v>
      </c>
      <c r="J60" s="370">
        <v>0.106108829379082</v>
      </c>
    </row>
    <row r="61" spans="1:10" x14ac:dyDescent="0.2">
      <c r="A61" s="2" t="s">
        <v>80</v>
      </c>
      <c r="B61" s="373">
        <v>88</v>
      </c>
      <c r="C61" s="370">
        <v>0.62533122301101696</v>
      </c>
      <c r="D61" s="370">
        <v>2.08930484950542E-2</v>
      </c>
      <c r="E61" s="370">
        <v>0</v>
      </c>
      <c r="F61" s="370">
        <v>0</v>
      </c>
      <c r="G61" s="370">
        <v>0</v>
      </c>
      <c r="H61" s="370">
        <v>0.443407893180847</v>
      </c>
      <c r="I61" s="370">
        <v>0.12585332989692699</v>
      </c>
      <c r="J61" s="370">
        <v>7.7050141990184798E-2</v>
      </c>
    </row>
    <row r="62" spans="1:10" x14ac:dyDescent="0.2">
      <c r="A62" s="2" t="s">
        <v>81</v>
      </c>
      <c r="B62" s="373">
        <v>121</v>
      </c>
      <c r="C62" s="370">
        <v>0.76272588968277</v>
      </c>
      <c r="D62" s="370">
        <v>9.7795426845550502E-3</v>
      </c>
      <c r="E62" s="370">
        <v>5.6106235831975902E-2</v>
      </c>
      <c r="F62" s="370">
        <v>1.59539487212896E-2</v>
      </c>
      <c r="G62" s="370">
        <v>5.6838173419237102E-2</v>
      </c>
      <c r="H62" s="370">
        <v>0.22399921715259599</v>
      </c>
      <c r="I62" s="370">
        <v>0.20231568813324</v>
      </c>
      <c r="J62" s="370">
        <v>6.3701190054416698E-2</v>
      </c>
    </row>
    <row r="63" spans="1:10" x14ac:dyDescent="0.2">
      <c r="A63" s="2" t="s">
        <v>82</v>
      </c>
      <c r="B63" s="373">
        <v>90</v>
      </c>
      <c r="C63" s="370">
        <v>0.73264718055725098</v>
      </c>
      <c r="D63" s="370">
        <v>4.1590303182601901E-2</v>
      </c>
      <c r="E63" s="370">
        <v>6.0091480612754801E-2</v>
      </c>
      <c r="F63" s="370">
        <v>0</v>
      </c>
      <c r="G63" s="370">
        <v>3.2339714467525503E-2</v>
      </c>
      <c r="H63" s="370">
        <v>0.29810056090354897</v>
      </c>
      <c r="I63" s="370">
        <v>0.23103210330009499</v>
      </c>
      <c r="J63" s="370">
        <v>0.146028742194176</v>
      </c>
    </row>
    <row r="64" spans="1:10" x14ac:dyDescent="0.2">
      <c r="A64" s="2" t="s">
        <v>83</v>
      </c>
      <c r="B64" s="373">
        <v>97</v>
      </c>
      <c r="C64" s="370">
        <v>0.60469454526901201</v>
      </c>
      <c r="D64" s="370">
        <v>4.8217006027698503E-2</v>
      </c>
      <c r="E64" s="370">
        <v>0</v>
      </c>
      <c r="F64" s="370">
        <v>0</v>
      </c>
      <c r="G64" s="370">
        <v>2.2205187007784798E-2</v>
      </c>
      <c r="H64" s="370">
        <v>0.40050613880157498</v>
      </c>
      <c r="I64" s="370">
        <v>0.19560348987579301</v>
      </c>
      <c r="J64" s="370">
        <v>5.18507845699787E-2</v>
      </c>
    </row>
    <row r="65" spans="1:10" x14ac:dyDescent="0.2">
      <c r="A65" s="2" t="s">
        <v>84</v>
      </c>
      <c r="B65" s="373">
        <v>83</v>
      </c>
      <c r="C65" s="370">
        <v>0.707697093486786</v>
      </c>
      <c r="D65" s="370">
        <v>2.45384536683559E-2</v>
      </c>
      <c r="E65" s="370">
        <v>0</v>
      </c>
      <c r="F65" s="370">
        <v>1.8431464210152598E-2</v>
      </c>
      <c r="G65" s="370">
        <v>0</v>
      </c>
      <c r="H65" s="370">
        <v>0.35294425487518299</v>
      </c>
      <c r="I65" s="370">
        <v>0.15672825276851701</v>
      </c>
      <c r="J65" s="370">
        <v>3.6318931728601497E-2</v>
      </c>
    </row>
    <row r="66" spans="1:10" x14ac:dyDescent="0.2">
      <c r="A66" s="2" t="s">
        <v>85</v>
      </c>
      <c r="B66" s="373">
        <v>95</v>
      </c>
      <c r="C66" s="370">
        <v>0.787481248378754</v>
      </c>
      <c r="D66" s="370">
        <v>0</v>
      </c>
      <c r="E66" s="370">
        <v>1.7432825639843899E-2</v>
      </c>
      <c r="F66" s="370">
        <v>1.53849804773927E-2</v>
      </c>
      <c r="G66" s="370">
        <v>1.53849804773927E-2</v>
      </c>
      <c r="H66" s="370">
        <v>0.16411283612251301</v>
      </c>
      <c r="I66" s="370">
        <v>0.239914625883102</v>
      </c>
      <c r="J66" s="370">
        <v>8.2137629389762906E-2</v>
      </c>
    </row>
    <row r="67" spans="1:10" x14ac:dyDescent="0.2">
      <c r="A67" s="2" t="s">
        <v>86</v>
      </c>
      <c r="B67" s="373">
        <v>104</v>
      </c>
      <c r="C67" s="370">
        <v>0.81079888343811002</v>
      </c>
      <c r="D67" s="370">
        <v>6.06828555464745E-3</v>
      </c>
      <c r="E67" s="370">
        <v>4.4998615048825697E-3</v>
      </c>
      <c r="F67" s="370">
        <v>1.80051829665899E-2</v>
      </c>
      <c r="G67" s="370">
        <v>1.8258392810821499E-2</v>
      </c>
      <c r="H67" s="370">
        <v>0.218288093805313</v>
      </c>
      <c r="I67" s="370">
        <v>0.26588115096092202</v>
      </c>
      <c r="J67" s="370">
        <v>0.14763872325420399</v>
      </c>
    </row>
    <row r="68" spans="1:10" x14ac:dyDescent="0.2">
      <c r="A68" s="2" t="s">
        <v>87</v>
      </c>
      <c r="B68" s="373">
        <v>93</v>
      </c>
      <c r="C68" s="370">
        <v>0.75742465257644698</v>
      </c>
      <c r="D68" s="370">
        <v>2.3951312527060498E-2</v>
      </c>
      <c r="E68" s="370">
        <v>1.10695781186223E-2</v>
      </c>
      <c r="F68" s="370">
        <v>0</v>
      </c>
      <c r="G68" s="370">
        <v>3.04279085248709E-2</v>
      </c>
      <c r="H68" s="370">
        <v>0.26277393102645902</v>
      </c>
      <c r="I68" s="370">
        <v>0.19299343228340099</v>
      </c>
      <c r="J68" s="370">
        <v>0.124731943011284</v>
      </c>
    </row>
    <row r="69" spans="1:10" x14ac:dyDescent="0.2">
      <c r="A69" s="2" t="s">
        <v>88</v>
      </c>
      <c r="B69" s="373">
        <v>108</v>
      </c>
      <c r="C69" s="370">
        <v>0.78059780597686801</v>
      </c>
      <c r="D69" s="370">
        <v>1.3468785211443899E-2</v>
      </c>
      <c r="E69" s="370">
        <v>3.2178658992052099E-2</v>
      </c>
      <c r="F69" s="370">
        <v>3.9438959211111103E-3</v>
      </c>
      <c r="G69" s="370">
        <v>1.1465771123766901E-2</v>
      </c>
      <c r="H69" s="370">
        <v>0.236614540219307</v>
      </c>
      <c r="I69" s="370">
        <v>0.15721248090267201</v>
      </c>
      <c r="J69" s="370">
        <v>4.09978032112122E-2</v>
      </c>
    </row>
    <row r="70" spans="1:10" x14ac:dyDescent="0.2">
      <c r="A70" s="2" t="s">
        <v>89</v>
      </c>
      <c r="B70" s="373">
        <v>101</v>
      </c>
      <c r="C70" s="370">
        <v>0.66670966148376498</v>
      </c>
      <c r="D70" s="370">
        <v>7.4534439481794799E-3</v>
      </c>
      <c r="E70" s="370">
        <v>2.68086958676577E-2</v>
      </c>
      <c r="F70" s="370">
        <v>0</v>
      </c>
      <c r="G70" s="370">
        <v>2.9547045007348099E-2</v>
      </c>
      <c r="H70" s="370">
        <v>0.38584423065185502</v>
      </c>
      <c r="I70" s="370">
        <v>0.24699842929840099</v>
      </c>
      <c r="J70" s="370">
        <v>5.4170459508895902E-2</v>
      </c>
    </row>
    <row r="71" spans="1:10" x14ac:dyDescent="0.2">
      <c r="A71" s="3" t="s">
        <v>90</v>
      </c>
      <c r="B71" s="374">
        <v>78</v>
      </c>
      <c r="C71" s="371">
        <v>0.69335627555847201</v>
      </c>
      <c r="D71" s="371">
        <v>0</v>
      </c>
      <c r="E71" s="371">
        <v>0</v>
      </c>
      <c r="F71" s="371">
        <v>0</v>
      </c>
      <c r="G71" s="371">
        <v>0</v>
      </c>
      <c r="H71" s="371">
        <v>0.37854751944541898</v>
      </c>
      <c r="I71" s="371">
        <v>0.258008152246475</v>
      </c>
      <c r="J71" s="371">
        <v>3.5582017153501497E-2</v>
      </c>
    </row>
    <row r="73" spans="1:10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7" width="12.77734375" bestFit="1" customWidth="1"/>
  </cols>
  <sheetData>
    <row r="1" spans="1:7" x14ac:dyDescent="0.2">
      <c r="A1" s="16" t="str">
        <f>HYPERLINK("#'Inhalt'!A1", "Inhalt")</f>
        <v>Inhalt</v>
      </c>
    </row>
    <row r="3" spans="1:7" x14ac:dyDescent="0.2">
      <c r="A3" s="1" t="s">
        <v>14</v>
      </c>
    </row>
    <row r="4" spans="1:7" x14ac:dyDescent="0.2">
      <c r="A4" t="s">
        <v>23</v>
      </c>
    </row>
    <row r="5" spans="1:7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25</v>
      </c>
    </row>
    <row r="6" spans="1:7" x14ac:dyDescent="0.2">
      <c r="A6" s="5" t="s">
        <v>26</v>
      </c>
      <c r="B6" s="20" t="s">
        <v>1</v>
      </c>
      <c r="C6" s="17" t="s">
        <v>1</v>
      </c>
      <c r="D6" s="17" t="s">
        <v>1</v>
      </c>
      <c r="E6" s="17" t="s">
        <v>1</v>
      </c>
      <c r="F6" s="17" t="s">
        <v>1</v>
      </c>
      <c r="G6" s="23" t="s">
        <v>1</v>
      </c>
    </row>
    <row r="7" spans="1:7" x14ac:dyDescent="0.2">
      <c r="A7" s="2" t="s">
        <v>26</v>
      </c>
      <c r="B7" s="21">
        <v>8345</v>
      </c>
      <c r="C7" s="18">
        <v>0.95736837387085005</v>
      </c>
      <c r="D7" s="18">
        <v>4.0443509817123399E-2</v>
      </c>
      <c r="E7" s="18">
        <v>2.15184898115695E-3</v>
      </c>
      <c r="F7" s="18">
        <v>3.6265337257645997E-5</v>
      </c>
      <c r="G7" s="24">
        <v>4.4856008142232902E-2</v>
      </c>
    </row>
    <row r="8" spans="1:7" x14ac:dyDescent="0.2">
      <c r="A8" s="5" t="s">
        <v>27</v>
      </c>
      <c r="B8" s="20" t="s">
        <v>1</v>
      </c>
      <c r="C8" s="17" t="s">
        <v>1</v>
      </c>
      <c r="D8" s="17" t="s">
        <v>1</v>
      </c>
      <c r="E8" s="17" t="s">
        <v>1</v>
      </c>
      <c r="F8" s="17" t="s">
        <v>1</v>
      </c>
      <c r="G8" s="23" t="s">
        <v>1</v>
      </c>
    </row>
    <row r="9" spans="1:7" x14ac:dyDescent="0.2">
      <c r="A9" s="2" t="s">
        <v>28</v>
      </c>
      <c r="B9" s="21">
        <v>105</v>
      </c>
      <c r="C9" s="18">
        <v>0.95781546831131004</v>
      </c>
      <c r="D9" s="18">
        <v>4.2184516787528999E-2</v>
      </c>
      <c r="E9" s="18">
        <v>0</v>
      </c>
      <c r="F9" s="18">
        <v>0</v>
      </c>
      <c r="G9" s="24">
        <v>4.2184520512819297E-2</v>
      </c>
    </row>
    <row r="10" spans="1:7" x14ac:dyDescent="0.2">
      <c r="A10" s="2" t="s">
        <v>29</v>
      </c>
      <c r="B10" s="21">
        <v>105</v>
      </c>
      <c r="C10" s="18">
        <v>0.94990038871765103</v>
      </c>
      <c r="D10" s="18">
        <v>5.0099637359380701E-2</v>
      </c>
      <c r="E10" s="18">
        <v>0</v>
      </c>
      <c r="F10" s="18">
        <v>0</v>
      </c>
      <c r="G10" s="24">
        <v>5.0099641084671E-2</v>
      </c>
    </row>
    <row r="11" spans="1:7" x14ac:dyDescent="0.2">
      <c r="A11" s="2" t="s">
        <v>30</v>
      </c>
      <c r="B11" s="21">
        <v>126</v>
      </c>
      <c r="C11" s="18">
        <v>0.97558778524398804</v>
      </c>
      <c r="D11" s="18">
        <v>2.44122203439474E-2</v>
      </c>
      <c r="E11" s="18">
        <v>0</v>
      </c>
      <c r="F11" s="18">
        <v>0</v>
      </c>
      <c r="G11" s="24">
        <v>2.44122203439474E-2</v>
      </c>
    </row>
    <row r="12" spans="1:7" x14ac:dyDescent="0.2">
      <c r="A12" s="2" t="s">
        <v>31</v>
      </c>
      <c r="B12" s="21">
        <v>109</v>
      </c>
      <c r="C12" s="18">
        <v>0.99248862266540505</v>
      </c>
      <c r="D12" s="18">
        <v>7.5113778002560104E-3</v>
      </c>
      <c r="E12" s="18">
        <v>0</v>
      </c>
      <c r="F12" s="18">
        <v>0</v>
      </c>
      <c r="G12" s="24">
        <v>7.5113801285624504E-3</v>
      </c>
    </row>
    <row r="13" spans="1:7" x14ac:dyDescent="0.2">
      <c r="A13" s="2" t="s">
        <v>32</v>
      </c>
      <c r="B13" s="21">
        <v>109</v>
      </c>
      <c r="C13" s="18">
        <v>0.96523505449295</v>
      </c>
      <c r="D13" s="18">
        <v>3.4764919430017499E-2</v>
      </c>
      <c r="E13" s="18">
        <v>0</v>
      </c>
      <c r="F13" s="18">
        <v>0</v>
      </c>
      <c r="G13" s="24">
        <v>3.4764919430017499E-2</v>
      </c>
    </row>
    <row r="14" spans="1:7" x14ac:dyDescent="0.2">
      <c r="A14" s="2" t="s">
        <v>33</v>
      </c>
      <c r="B14" s="21">
        <v>97</v>
      </c>
      <c r="C14" s="18">
        <v>0.95651507377624501</v>
      </c>
      <c r="D14" s="18">
        <v>4.3484952300787E-2</v>
      </c>
      <c r="E14" s="18">
        <v>0</v>
      </c>
      <c r="F14" s="18">
        <v>0</v>
      </c>
      <c r="G14" s="24">
        <v>4.3484948575496701E-2</v>
      </c>
    </row>
    <row r="15" spans="1:7" x14ac:dyDescent="0.2">
      <c r="A15" s="2" t="s">
        <v>34</v>
      </c>
      <c r="B15" s="21">
        <v>93</v>
      </c>
      <c r="C15" s="18">
        <v>0.97368609905242898</v>
      </c>
      <c r="D15" s="18">
        <v>2.1863602101802802E-2</v>
      </c>
      <c r="E15" s="18">
        <v>4.4502858072519302E-3</v>
      </c>
      <c r="F15" s="18">
        <v>0</v>
      </c>
      <c r="G15" s="24">
        <v>3.0764169991016398E-2</v>
      </c>
    </row>
    <row r="16" spans="1:7" x14ac:dyDescent="0.2">
      <c r="A16" s="2" t="s">
        <v>35</v>
      </c>
      <c r="B16" s="21">
        <v>105</v>
      </c>
      <c r="C16" s="18">
        <v>0.92674857378006004</v>
      </c>
      <c r="D16" s="18">
        <v>6.9709531962871593E-2</v>
      </c>
      <c r="E16" s="18">
        <v>3.5419103223830501E-3</v>
      </c>
      <c r="F16" s="18">
        <v>0</v>
      </c>
      <c r="G16" s="24">
        <v>7.6793350279331193E-2</v>
      </c>
    </row>
    <row r="17" spans="1:7" x14ac:dyDescent="0.2">
      <c r="A17" s="2" t="s">
        <v>36</v>
      </c>
      <c r="B17" s="21">
        <v>77</v>
      </c>
      <c r="C17" s="18">
        <v>0.90033078193664595</v>
      </c>
      <c r="D17" s="18">
        <v>9.9669210612773895E-2</v>
      </c>
      <c r="E17" s="18">
        <v>0</v>
      </c>
      <c r="F17" s="18">
        <v>0</v>
      </c>
      <c r="G17" s="24">
        <v>9.9669210612773895E-2</v>
      </c>
    </row>
    <row r="18" spans="1:7" x14ac:dyDescent="0.2">
      <c r="A18" s="2" t="s">
        <v>37</v>
      </c>
      <c r="B18" s="21">
        <v>75</v>
      </c>
      <c r="C18" s="18">
        <v>0.976970195770264</v>
      </c>
      <c r="D18" s="18">
        <v>2.3029826581478102E-2</v>
      </c>
      <c r="E18" s="18">
        <v>0</v>
      </c>
      <c r="F18" s="18">
        <v>0</v>
      </c>
      <c r="G18" s="24">
        <v>2.30298303067684E-2</v>
      </c>
    </row>
    <row r="19" spans="1:7" x14ac:dyDescent="0.2">
      <c r="A19" s="2" t="s">
        <v>38</v>
      </c>
      <c r="B19" s="21">
        <v>95</v>
      </c>
      <c r="C19" s="18">
        <v>0.97285252809524503</v>
      </c>
      <c r="D19" s="18">
        <v>2.7147445827722501E-2</v>
      </c>
      <c r="E19" s="18">
        <v>0</v>
      </c>
      <c r="F19" s="18">
        <v>0</v>
      </c>
      <c r="G19" s="24">
        <v>2.7147449553012799E-2</v>
      </c>
    </row>
    <row r="20" spans="1:7" x14ac:dyDescent="0.2">
      <c r="A20" s="2" t="s">
        <v>39</v>
      </c>
      <c r="B20" s="21">
        <v>99</v>
      </c>
      <c r="C20" s="18">
        <v>0.96079760789871205</v>
      </c>
      <c r="D20" s="18">
        <v>2.33025904744864E-2</v>
      </c>
      <c r="E20" s="18">
        <v>1.58998053520918E-2</v>
      </c>
      <c r="F20" s="18">
        <v>0</v>
      </c>
      <c r="G20" s="24">
        <v>5.5102199316024801E-2</v>
      </c>
    </row>
    <row r="21" spans="1:7" x14ac:dyDescent="0.2">
      <c r="A21" s="2" t="s">
        <v>40</v>
      </c>
      <c r="B21" s="21">
        <v>83</v>
      </c>
      <c r="C21" s="18">
        <v>0.89507126808166504</v>
      </c>
      <c r="D21" s="18">
        <v>0.104928746819496</v>
      </c>
      <c r="E21" s="18">
        <v>0</v>
      </c>
      <c r="F21" s="18">
        <v>0</v>
      </c>
      <c r="G21" s="24">
        <v>0.104928739368916</v>
      </c>
    </row>
    <row r="22" spans="1:7" x14ac:dyDescent="0.2">
      <c r="A22" s="2" t="s">
        <v>41</v>
      </c>
      <c r="B22" s="21">
        <v>103</v>
      </c>
      <c r="C22" s="18">
        <v>0.96616858243942305</v>
      </c>
      <c r="D22" s="18">
        <v>3.3831439912319197E-2</v>
      </c>
      <c r="E22" s="18">
        <v>0</v>
      </c>
      <c r="F22" s="18">
        <v>0</v>
      </c>
      <c r="G22" s="24">
        <v>3.3831439912319197E-2</v>
      </c>
    </row>
    <row r="23" spans="1:7" x14ac:dyDescent="0.2">
      <c r="A23" s="2" t="s">
        <v>42</v>
      </c>
      <c r="B23" s="21">
        <v>102</v>
      </c>
      <c r="C23" s="18">
        <v>0.96838992834091198</v>
      </c>
      <c r="D23" s="18">
        <v>3.1610041856765698E-2</v>
      </c>
      <c r="E23" s="18">
        <v>0</v>
      </c>
      <c r="F23" s="18">
        <v>0</v>
      </c>
      <c r="G23" s="24">
        <v>3.1610041856765698E-2</v>
      </c>
    </row>
    <row r="24" spans="1:7" x14ac:dyDescent="0.2">
      <c r="A24" s="2" t="s">
        <v>43</v>
      </c>
      <c r="B24" s="21">
        <v>102</v>
      </c>
      <c r="C24" s="18">
        <v>0.98070526123046897</v>
      </c>
      <c r="D24" s="18">
        <v>1.9294718280434602E-2</v>
      </c>
      <c r="E24" s="18">
        <v>0</v>
      </c>
      <c r="F24" s="18">
        <v>0</v>
      </c>
      <c r="G24" s="24">
        <v>1.9294720143079799E-2</v>
      </c>
    </row>
    <row r="25" spans="1:7" x14ac:dyDescent="0.2">
      <c r="A25" s="2" t="s">
        <v>44</v>
      </c>
      <c r="B25" s="21">
        <v>100</v>
      </c>
      <c r="C25" s="18">
        <v>0.92615365982055697</v>
      </c>
      <c r="D25" s="18">
        <v>7.3846362531185206E-2</v>
      </c>
      <c r="E25" s="18">
        <v>0</v>
      </c>
      <c r="F25" s="18">
        <v>0</v>
      </c>
      <c r="G25" s="24">
        <v>7.3846362531185206E-2</v>
      </c>
    </row>
    <row r="26" spans="1:7" x14ac:dyDescent="0.2">
      <c r="A26" s="2" t="s">
        <v>45</v>
      </c>
      <c r="B26" s="21">
        <v>88</v>
      </c>
      <c r="C26" s="18">
        <v>0.95576852560043302</v>
      </c>
      <c r="D26" s="18">
        <v>4.42314967513084E-2</v>
      </c>
      <c r="E26" s="18">
        <v>0</v>
      </c>
      <c r="F26" s="18">
        <v>0</v>
      </c>
      <c r="G26" s="24">
        <v>4.4231500476598698E-2</v>
      </c>
    </row>
    <row r="27" spans="1:7" x14ac:dyDescent="0.2">
      <c r="A27" s="2" t="s">
        <v>46</v>
      </c>
      <c r="B27" s="21">
        <v>91</v>
      </c>
      <c r="C27" s="18">
        <v>0.95255017280578602</v>
      </c>
      <c r="D27" s="18">
        <v>4.7449827194213902E-2</v>
      </c>
      <c r="E27" s="18">
        <v>0</v>
      </c>
      <c r="F27" s="18">
        <v>0</v>
      </c>
      <c r="G27" s="24">
        <v>4.74498309195042E-2</v>
      </c>
    </row>
    <row r="28" spans="1:7" x14ac:dyDescent="0.2">
      <c r="A28" s="2" t="s">
        <v>47</v>
      </c>
      <c r="B28" s="21">
        <v>106</v>
      </c>
      <c r="C28" s="18">
        <v>0.880837142467499</v>
      </c>
      <c r="D28" s="18">
        <v>0.100216843187809</v>
      </c>
      <c r="E28" s="18">
        <v>1.8945988267660099E-2</v>
      </c>
      <c r="F28" s="18">
        <v>0</v>
      </c>
      <c r="G28" s="24">
        <v>0.13810881972312899</v>
      </c>
    </row>
    <row r="29" spans="1:7" x14ac:dyDescent="0.2">
      <c r="A29" s="2" t="s">
        <v>48</v>
      </c>
      <c r="B29" s="21">
        <v>97</v>
      </c>
      <c r="C29" s="18">
        <v>0.90734422206878695</v>
      </c>
      <c r="D29" s="18">
        <v>9.2655785381794004E-2</v>
      </c>
      <c r="E29" s="18">
        <v>0</v>
      </c>
      <c r="F29" s="18">
        <v>0</v>
      </c>
      <c r="G29" s="24">
        <v>9.2655792832374601E-2</v>
      </c>
    </row>
    <row r="30" spans="1:7" x14ac:dyDescent="0.2">
      <c r="A30" s="2" t="s">
        <v>49</v>
      </c>
      <c r="B30" s="21">
        <v>92</v>
      </c>
      <c r="C30" s="18">
        <v>0.85828912258148204</v>
      </c>
      <c r="D30" s="18">
        <v>0.124066859483719</v>
      </c>
      <c r="E30" s="18">
        <v>1.7643993720412299E-2</v>
      </c>
      <c r="F30" s="18">
        <v>0</v>
      </c>
      <c r="G30" s="24">
        <v>0.15935483574867201</v>
      </c>
    </row>
    <row r="31" spans="1:7" x14ac:dyDescent="0.2">
      <c r="A31" s="2" t="s">
        <v>50</v>
      </c>
      <c r="B31" s="21">
        <v>83</v>
      </c>
      <c r="C31" s="18">
        <v>0.897083580493927</v>
      </c>
      <c r="D31" s="18">
        <v>9.2633530497551006E-2</v>
      </c>
      <c r="E31" s="18">
        <v>1.0282908566296101E-2</v>
      </c>
      <c r="F31" s="18">
        <v>0</v>
      </c>
      <c r="G31" s="24">
        <v>0.113199353218079</v>
      </c>
    </row>
    <row r="32" spans="1:7" x14ac:dyDescent="0.2">
      <c r="A32" s="2" t="s">
        <v>51</v>
      </c>
      <c r="B32" s="21">
        <v>104</v>
      </c>
      <c r="C32" s="18">
        <v>0.99486559629440297</v>
      </c>
      <c r="D32" s="18">
        <v>5.1344330422580199E-3</v>
      </c>
      <c r="E32" s="18">
        <v>0</v>
      </c>
      <c r="F32" s="18">
        <v>0</v>
      </c>
      <c r="G32" s="24">
        <v>5.1344297826290096E-3</v>
      </c>
    </row>
    <row r="33" spans="1:7" x14ac:dyDescent="0.2">
      <c r="A33" s="2" t="s">
        <v>52</v>
      </c>
      <c r="B33" s="21">
        <v>95</v>
      </c>
      <c r="C33" s="18">
        <v>0.96798658370971702</v>
      </c>
      <c r="D33" s="18">
        <v>3.20133902132511E-2</v>
      </c>
      <c r="E33" s="18">
        <v>0</v>
      </c>
      <c r="F33" s="18">
        <v>0</v>
      </c>
      <c r="G33" s="24">
        <v>3.20133902132511E-2</v>
      </c>
    </row>
    <row r="34" spans="1:7" x14ac:dyDescent="0.2">
      <c r="A34" s="2" t="s">
        <v>53</v>
      </c>
      <c r="B34" s="21">
        <v>98</v>
      </c>
      <c r="C34" s="18">
        <v>0.87806749343872104</v>
      </c>
      <c r="D34" s="18">
        <v>0.12193249911069901</v>
      </c>
      <c r="E34" s="18">
        <v>0</v>
      </c>
      <c r="F34" s="18">
        <v>0</v>
      </c>
      <c r="G34" s="24">
        <v>0.12193249911069901</v>
      </c>
    </row>
    <row r="35" spans="1:7" x14ac:dyDescent="0.2">
      <c r="A35" s="2" t="s">
        <v>54</v>
      </c>
      <c r="B35" s="21">
        <v>107</v>
      </c>
      <c r="C35" s="18">
        <v>0.91313755512237504</v>
      </c>
      <c r="D35" s="18">
        <v>5.9879451990127598E-2</v>
      </c>
      <c r="E35" s="18">
        <v>2.6982998475432399E-2</v>
      </c>
      <c r="F35" s="18">
        <v>0</v>
      </c>
      <c r="G35" s="24">
        <v>0.113845452666283</v>
      </c>
    </row>
    <row r="36" spans="1:7" x14ac:dyDescent="0.2">
      <c r="A36" s="2" t="s">
        <v>55</v>
      </c>
      <c r="B36" s="21">
        <v>86</v>
      </c>
      <c r="C36" s="18">
        <v>0.93514621257782005</v>
      </c>
      <c r="D36" s="18">
        <v>6.4853817224502605E-2</v>
      </c>
      <c r="E36" s="18">
        <v>0</v>
      </c>
      <c r="F36" s="18">
        <v>0</v>
      </c>
      <c r="G36" s="24">
        <v>6.4853809773921994E-2</v>
      </c>
    </row>
    <row r="37" spans="1:7" x14ac:dyDescent="0.2">
      <c r="A37" s="2" t="s">
        <v>56</v>
      </c>
      <c r="B37" s="21">
        <v>91</v>
      </c>
      <c r="C37" s="18">
        <v>0.91159355640411399</v>
      </c>
      <c r="D37" s="18">
        <v>7.9038292169570895E-2</v>
      </c>
      <c r="E37" s="18">
        <v>9.3681588768958993E-3</v>
      </c>
      <c r="F37" s="18">
        <v>0</v>
      </c>
      <c r="G37" s="24">
        <v>9.7774609923362704E-2</v>
      </c>
    </row>
    <row r="38" spans="1:7" x14ac:dyDescent="0.2">
      <c r="A38" s="2" t="s">
        <v>57</v>
      </c>
      <c r="B38" s="21">
        <v>104</v>
      </c>
      <c r="C38" s="18">
        <v>0.97065544128418002</v>
      </c>
      <c r="D38" s="18">
        <v>2.38879062235355E-2</v>
      </c>
      <c r="E38" s="18">
        <v>5.4566478356719E-3</v>
      </c>
      <c r="F38" s="18">
        <v>0</v>
      </c>
      <c r="G38" s="24">
        <v>3.4801200032234199E-2</v>
      </c>
    </row>
    <row r="39" spans="1:7" x14ac:dyDescent="0.2">
      <c r="A39" s="2" t="s">
        <v>58</v>
      </c>
      <c r="B39" s="21">
        <v>102</v>
      </c>
      <c r="C39" s="18">
        <v>0.927129626274109</v>
      </c>
      <c r="D39" s="18">
        <v>6.4557835459709195E-2</v>
      </c>
      <c r="E39" s="18">
        <v>8.3125224336981808E-3</v>
      </c>
      <c r="F39" s="18">
        <v>0</v>
      </c>
      <c r="G39" s="24">
        <v>8.1182882189750699E-2</v>
      </c>
    </row>
    <row r="40" spans="1:7" x14ac:dyDescent="0.2">
      <c r="A40" s="2" t="s">
        <v>59</v>
      </c>
      <c r="B40" s="21">
        <v>103</v>
      </c>
      <c r="C40" s="18">
        <v>0.98312813043594405</v>
      </c>
      <c r="D40" s="18">
        <v>1.6871884465217601E-2</v>
      </c>
      <c r="E40" s="18">
        <v>0</v>
      </c>
      <c r="F40" s="18">
        <v>0</v>
      </c>
      <c r="G40" s="24">
        <v>1.6871880739927299E-2</v>
      </c>
    </row>
    <row r="41" spans="1:7" x14ac:dyDescent="0.2">
      <c r="A41" s="2" t="s">
        <v>60</v>
      </c>
      <c r="B41" s="21">
        <v>98</v>
      </c>
      <c r="C41" s="18">
        <v>0.93215674161911</v>
      </c>
      <c r="D41" s="18">
        <v>6.7843280732631697E-2</v>
      </c>
      <c r="E41" s="18">
        <v>0</v>
      </c>
      <c r="F41" s="18">
        <v>0</v>
      </c>
      <c r="G41" s="24">
        <v>6.7843280732631697E-2</v>
      </c>
    </row>
    <row r="42" spans="1:7" x14ac:dyDescent="0.2">
      <c r="A42" s="2" t="s">
        <v>61</v>
      </c>
      <c r="B42" s="21">
        <v>102</v>
      </c>
      <c r="C42" s="18">
        <v>0.89903801679611195</v>
      </c>
      <c r="D42" s="18">
        <v>0.10096201300620999</v>
      </c>
      <c r="E42" s="18">
        <v>0</v>
      </c>
      <c r="F42" s="18">
        <v>0</v>
      </c>
      <c r="G42" s="24">
        <v>0.10096201300620999</v>
      </c>
    </row>
    <row r="43" spans="1:7" x14ac:dyDescent="0.2">
      <c r="A43" s="2" t="s">
        <v>62</v>
      </c>
      <c r="B43" s="21">
        <v>92</v>
      </c>
      <c r="C43" s="18">
        <v>0.95173150300979603</v>
      </c>
      <c r="D43" s="18">
        <v>4.8268496990203899E-2</v>
      </c>
      <c r="E43" s="18">
        <v>0</v>
      </c>
      <c r="F43" s="18">
        <v>0</v>
      </c>
      <c r="G43" s="24">
        <v>4.8268500715494198E-2</v>
      </c>
    </row>
    <row r="44" spans="1:7" x14ac:dyDescent="0.2">
      <c r="A44" s="2" t="s">
        <v>63</v>
      </c>
      <c r="B44" s="21">
        <v>96</v>
      </c>
      <c r="C44" s="18">
        <v>0.94674414396286</v>
      </c>
      <c r="D44" s="18">
        <v>5.3255848586559303E-2</v>
      </c>
      <c r="E44" s="18">
        <v>0</v>
      </c>
      <c r="F44" s="18">
        <v>0</v>
      </c>
      <c r="G44" s="24">
        <v>5.3255848586559303E-2</v>
      </c>
    </row>
    <row r="45" spans="1:7" x14ac:dyDescent="0.2">
      <c r="A45" s="2" t="s">
        <v>64</v>
      </c>
      <c r="B45" s="21">
        <v>99</v>
      </c>
      <c r="C45" s="18">
        <v>0.99095237255096402</v>
      </c>
      <c r="D45" s="18">
        <v>9.0476283803582191E-3</v>
      </c>
      <c r="E45" s="18">
        <v>0</v>
      </c>
      <c r="F45" s="18">
        <v>0</v>
      </c>
      <c r="G45" s="24">
        <v>9.0476302430033701E-3</v>
      </c>
    </row>
    <row r="46" spans="1:7" x14ac:dyDescent="0.2">
      <c r="A46" s="2" t="s">
        <v>65</v>
      </c>
      <c r="B46" s="21">
        <v>102</v>
      </c>
      <c r="C46" s="18">
        <v>0.95121055841445901</v>
      </c>
      <c r="D46" s="18">
        <v>4.8789430409669897E-2</v>
      </c>
      <c r="E46" s="18">
        <v>0</v>
      </c>
      <c r="F46" s="18">
        <v>0</v>
      </c>
      <c r="G46" s="24">
        <v>4.8789430409669897E-2</v>
      </c>
    </row>
    <row r="47" spans="1:7" x14ac:dyDescent="0.2">
      <c r="A47" s="2" t="s">
        <v>66</v>
      </c>
      <c r="B47" s="21">
        <v>104</v>
      </c>
      <c r="C47" s="18">
        <v>0.89912915229797397</v>
      </c>
      <c r="D47" s="18">
        <v>8.7540894746780396E-2</v>
      </c>
      <c r="E47" s="18">
        <v>1.33299576118588E-2</v>
      </c>
      <c r="F47" s="18">
        <v>0</v>
      </c>
      <c r="G47" s="24">
        <v>0.11420080810785301</v>
      </c>
    </row>
    <row r="48" spans="1:7" x14ac:dyDescent="0.2">
      <c r="A48" s="2" t="s">
        <v>67</v>
      </c>
      <c r="B48" s="21">
        <v>92</v>
      </c>
      <c r="C48" s="18">
        <v>0.86947524547576904</v>
      </c>
      <c r="D48" s="18">
        <v>0.13052478432655301</v>
      </c>
      <c r="E48" s="18">
        <v>0</v>
      </c>
      <c r="F48" s="18">
        <v>0</v>
      </c>
      <c r="G48" s="24">
        <v>0.13052478432655301</v>
      </c>
    </row>
    <row r="49" spans="1:7" x14ac:dyDescent="0.2">
      <c r="A49" s="2" t="s">
        <v>68</v>
      </c>
      <c r="B49" s="21">
        <v>90</v>
      </c>
      <c r="C49" s="18">
        <v>0.90678501129150402</v>
      </c>
      <c r="D49" s="18">
        <v>9.32149738073349E-2</v>
      </c>
      <c r="E49" s="18">
        <v>0</v>
      </c>
      <c r="F49" s="18">
        <v>0</v>
      </c>
      <c r="G49" s="24">
        <v>9.3214966356754303E-2</v>
      </c>
    </row>
    <row r="50" spans="1:7" x14ac:dyDescent="0.2">
      <c r="A50" s="2" t="s">
        <v>69</v>
      </c>
      <c r="B50" s="21">
        <v>65</v>
      </c>
      <c r="C50" s="18">
        <v>1</v>
      </c>
      <c r="D50" s="18">
        <v>0</v>
      </c>
      <c r="E50" s="18">
        <v>0</v>
      </c>
      <c r="F50" s="18">
        <v>0</v>
      </c>
      <c r="G50" s="24">
        <v>0</v>
      </c>
    </row>
    <row r="51" spans="1:7" x14ac:dyDescent="0.2">
      <c r="A51" s="2" t="s">
        <v>70</v>
      </c>
      <c r="B51" s="21">
        <v>103</v>
      </c>
      <c r="C51" s="18">
        <v>0.95921599864959695</v>
      </c>
      <c r="D51" s="18">
        <v>3.5737581551075003E-2</v>
      </c>
      <c r="E51" s="18">
        <v>5.0464044325053701E-3</v>
      </c>
      <c r="F51" s="18">
        <v>0</v>
      </c>
      <c r="G51" s="24">
        <v>4.5830391347408302E-2</v>
      </c>
    </row>
    <row r="52" spans="1:7" x14ac:dyDescent="0.2">
      <c r="A52" s="2" t="s">
        <v>71</v>
      </c>
      <c r="B52" s="21">
        <v>83</v>
      </c>
      <c r="C52" s="18">
        <v>0.90762692689895597</v>
      </c>
      <c r="D52" s="18">
        <v>8.0265268683433505E-2</v>
      </c>
      <c r="E52" s="18">
        <v>1.2107823044061701E-2</v>
      </c>
      <c r="F52" s="18">
        <v>0</v>
      </c>
      <c r="G52" s="24">
        <v>0.10448092222213699</v>
      </c>
    </row>
    <row r="53" spans="1:7" x14ac:dyDescent="0.2">
      <c r="A53" s="2" t="s">
        <v>72</v>
      </c>
      <c r="B53" s="21">
        <v>97</v>
      </c>
      <c r="C53" s="18">
        <v>0.91172200441360496</v>
      </c>
      <c r="D53" s="18">
        <v>8.8277973234653501E-2</v>
      </c>
      <c r="E53" s="18">
        <v>0</v>
      </c>
      <c r="F53" s="18">
        <v>0</v>
      </c>
      <c r="G53" s="24">
        <v>8.8277973234653501E-2</v>
      </c>
    </row>
    <row r="54" spans="1:7" x14ac:dyDescent="0.2">
      <c r="A54" s="2" t="s">
        <v>73</v>
      </c>
      <c r="B54" s="21">
        <v>98</v>
      </c>
      <c r="C54" s="18">
        <v>0.96481406688690197</v>
      </c>
      <c r="D54" s="18">
        <v>3.5185907036066097E-2</v>
      </c>
      <c r="E54" s="18">
        <v>0</v>
      </c>
      <c r="F54" s="18">
        <v>0</v>
      </c>
      <c r="G54" s="24">
        <v>3.5185910761356402E-2</v>
      </c>
    </row>
    <row r="55" spans="1:7" x14ac:dyDescent="0.2">
      <c r="A55" s="2" t="s">
        <v>74</v>
      </c>
      <c r="B55" s="21">
        <v>96</v>
      </c>
      <c r="C55" s="18">
        <v>0.86152005195617698</v>
      </c>
      <c r="D55" s="18">
        <v>0.130940645933151</v>
      </c>
      <c r="E55" s="18">
        <v>7.5393142178654697E-3</v>
      </c>
      <c r="F55" s="18">
        <v>0</v>
      </c>
      <c r="G55" s="24">
        <v>0.14601926505565599</v>
      </c>
    </row>
    <row r="56" spans="1:7" x14ac:dyDescent="0.2">
      <c r="A56" s="2" t="s">
        <v>75</v>
      </c>
      <c r="B56" s="21">
        <v>106</v>
      </c>
      <c r="C56" s="18">
        <v>0.98448777198791504</v>
      </c>
      <c r="D56" s="18">
        <v>1.55122261494398E-2</v>
      </c>
      <c r="E56" s="18">
        <v>0</v>
      </c>
      <c r="F56" s="18">
        <v>0</v>
      </c>
      <c r="G56" s="24">
        <v>1.55122298747301E-2</v>
      </c>
    </row>
    <row r="57" spans="1:7" x14ac:dyDescent="0.2">
      <c r="A57" s="2" t="s">
        <v>76</v>
      </c>
      <c r="B57" s="21">
        <v>97</v>
      </c>
      <c r="C57" s="18">
        <v>0.99028289318084695</v>
      </c>
      <c r="D57" s="18">
        <v>9.7171328961849195E-3</v>
      </c>
      <c r="E57" s="18">
        <v>0</v>
      </c>
      <c r="F57" s="18">
        <v>0</v>
      </c>
      <c r="G57" s="24">
        <v>9.7171301022171992E-3</v>
      </c>
    </row>
    <row r="58" spans="1:7" x14ac:dyDescent="0.2">
      <c r="A58" s="2" t="s">
        <v>77</v>
      </c>
      <c r="B58" s="21">
        <v>99</v>
      </c>
      <c r="C58" s="18">
        <v>0.94307553768158003</v>
      </c>
      <c r="D58" s="18">
        <v>5.6924488395452499E-2</v>
      </c>
      <c r="E58" s="18">
        <v>0</v>
      </c>
      <c r="F58" s="18">
        <v>0</v>
      </c>
      <c r="G58" s="24">
        <v>5.6924488395452499E-2</v>
      </c>
    </row>
    <row r="59" spans="1:7" x14ac:dyDescent="0.2">
      <c r="A59" s="2" t="s">
        <v>78</v>
      </c>
      <c r="B59" s="21">
        <v>93</v>
      </c>
      <c r="C59" s="18">
        <v>0.95745110511779796</v>
      </c>
      <c r="D59" s="18">
        <v>4.2548879981041003E-2</v>
      </c>
      <c r="E59" s="18">
        <v>0</v>
      </c>
      <c r="F59" s="18">
        <v>0</v>
      </c>
      <c r="G59" s="24">
        <v>4.2548879981041003E-2</v>
      </c>
    </row>
    <row r="60" spans="1:7" x14ac:dyDescent="0.2">
      <c r="A60" s="2" t="s">
        <v>79</v>
      </c>
      <c r="B60" s="21">
        <v>93</v>
      </c>
      <c r="C60" s="18">
        <v>0.89971017837524403</v>
      </c>
      <c r="D60" s="18">
        <v>9.6404314041137695E-2</v>
      </c>
      <c r="E60" s="18">
        <v>3.88547917827964E-3</v>
      </c>
      <c r="F60" s="18">
        <v>0</v>
      </c>
      <c r="G60" s="24">
        <v>0.104175269603729</v>
      </c>
    </row>
    <row r="61" spans="1:7" x14ac:dyDescent="0.2">
      <c r="A61" s="2" t="s">
        <v>80</v>
      </c>
      <c r="B61" s="21">
        <v>89</v>
      </c>
      <c r="C61" s="18">
        <v>0.84494990110397294</v>
      </c>
      <c r="D61" s="18">
        <v>0.155050069093704</v>
      </c>
      <c r="E61" s="18">
        <v>0</v>
      </c>
      <c r="F61" s="18">
        <v>0</v>
      </c>
      <c r="G61" s="24">
        <v>0.155050083994865</v>
      </c>
    </row>
    <row r="62" spans="1:7" x14ac:dyDescent="0.2">
      <c r="A62" s="2" t="s">
        <v>81</v>
      </c>
      <c r="B62" s="21">
        <v>119</v>
      </c>
      <c r="C62" s="18">
        <v>0.93123412132263195</v>
      </c>
      <c r="D62" s="18">
        <v>6.8765871226787595E-2</v>
      </c>
      <c r="E62" s="18">
        <v>0</v>
      </c>
      <c r="F62" s="18">
        <v>0</v>
      </c>
      <c r="G62" s="24">
        <v>6.8765871226787595E-2</v>
      </c>
    </row>
    <row r="63" spans="1:7" x14ac:dyDescent="0.2">
      <c r="A63" s="2" t="s">
        <v>82</v>
      </c>
      <c r="B63" s="21">
        <v>91</v>
      </c>
      <c r="C63" s="18">
        <v>0.93128335475921598</v>
      </c>
      <c r="D63" s="18">
        <v>5.6199446320533801E-2</v>
      </c>
      <c r="E63" s="18">
        <v>1.25171765685081E-2</v>
      </c>
      <c r="F63" s="18">
        <v>0</v>
      </c>
      <c r="G63" s="24">
        <v>8.1233799457549993E-2</v>
      </c>
    </row>
    <row r="64" spans="1:7" x14ac:dyDescent="0.2">
      <c r="A64" s="2" t="s">
        <v>83</v>
      </c>
      <c r="B64" s="21">
        <v>100</v>
      </c>
      <c r="C64" s="18">
        <v>0.91055327653884899</v>
      </c>
      <c r="D64" s="18">
        <v>8.3064422011375399E-2</v>
      </c>
      <c r="E64" s="18">
        <v>6.3822814263403398E-3</v>
      </c>
      <c r="F64" s="18">
        <v>0</v>
      </c>
      <c r="G64" s="24">
        <v>9.5828987658023806E-2</v>
      </c>
    </row>
    <row r="65" spans="1:7" x14ac:dyDescent="0.2">
      <c r="A65" s="2" t="s">
        <v>84</v>
      </c>
      <c r="B65" s="21">
        <v>82</v>
      </c>
      <c r="C65" s="18">
        <v>0.95669418573379505</v>
      </c>
      <c r="D65" s="18">
        <v>4.3305829167366E-2</v>
      </c>
      <c r="E65" s="18">
        <v>0</v>
      </c>
      <c r="F65" s="18">
        <v>0</v>
      </c>
      <c r="G65" s="24">
        <v>4.3305829167366E-2</v>
      </c>
    </row>
    <row r="66" spans="1:7" x14ac:dyDescent="0.2">
      <c r="A66" s="2" t="s">
        <v>85</v>
      </c>
      <c r="B66" s="21">
        <v>96</v>
      </c>
      <c r="C66" s="18">
        <v>0.976690173149109</v>
      </c>
      <c r="D66" s="18">
        <v>2.3309851065278098E-2</v>
      </c>
      <c r="E66" s="18">
        <v>0</v>
      </c>
      <c r="F66" s="18">
        <v>0</v>
      </c>
      <c r="G66" s="24">
        <v>2.3309849202632901E-2</v>
      </c>
    </row>
    <row r="67" spans="1:7" x14ac:dyDescent="0.2">
      <c r="A67" s="2" t="s">
        <v>86</v>
      </c>
      <c r="B67" s="21">
        <v>104</v>
      </c>
      <c r="C67" s="18">
        <v>0.99056154489517201</v>
      </c>
      <c r="D67" s="18">
        <v>9.4384476542472805E-3</v>
      </c>
      <c r="E67" s="18">
        <v>0</v>
      </c>
      <c r="F67" s="18">
        <v>0</v>
      </c>
      <c r="G67" s="24">
        <v>9.4384504482150095E-3</v>
      </c>
    </row>
    <row r="68" spans="1:7" x14ac:dyDescent="0.2">
      <c r="A68" s="2" t="s">
        <v>87</v>
      </c>
      <c r="B68" s="21">
        <v>88</v>
      </c>
      <c r="C68" s="18">
        <v>0.95076894760131803</v>
      </c>
      <c r="D68" s="18">
        <v>3.6650706082582502E-2</v>
      </c>
      <c r="E68" s="18">
        <v>1.25803463160992E-2</v>
      </c>
      <c r="F68" s="18">
        <v>0</v>
      </c>
      <c r="G68" s="24">
        <v>6.1811398714780801E-2</v>
      </c>
    </row>
    <row r="69" spans="1:7" x14ac:dyDescent="0.2">
      <c r="A69" s="2" t="s">
        <v>88</v>
      </c>
      <c r="B69" s="21">
        <v>105</v>
      </c>
      <c r="C69" s="18">
        <v>0.96206235885620095</v>
      </c>
      <c r="D69" s="18">
        <v>3.7937670946121202E-2</v>
      </c>
      <c r="E69" s="18">
        <v>0</v>
      </c>
      <c r="F69" s="18">
        <v>0</v>
      </c>
      <c r="G69" s="24">
        <v>3.7937670946121202E-2</v>
      </c>
    </row>
    <row r="70" spans="1:7" x14ac:dyDescent="0.2">
      <c r="A70" s="2" t="s">
        <v>89</v>
      </c>
      <c r="B70" s="21">
        <v>100</v>
      </c>
      <c r="C70" s="18">
        <v>0.91410028934478804</v>
      </c>
      <c r="D70" s="18">
        <v>7.3131263256072998E-2</v>
      </c>
      <c r="E70" s="18">
        <v>1.2768461368977999E-2</v>
      </c>
      <c r="F70" s="18">
        <v>0</v>
      </c>
      <c r="G70" s="24">
        <v>9.8668180406093597E-2</v>
      </c>
    </row>
    <row r="71" spans="1:7" x14ac:dyDescent="0.2">
      <c r="A71" s="3" t="s">
        <v>90</v>
      </c>
      <c r="B71" s="22">
        <v>79</v>
      </c>
      <c r="C71" s="19">
        <v>0.86509048938751198</v>
      </c>
      <c r="D71" s="19">
        <v>0.128549724817276</v>
      </c>
      <c r="E71" s="19">
        <v>6.3597676344215896E-3</v>
      </c>
      <c r="F71" s="19">
        <v>0</v>
      </c>
      <c r="G71" s="25">
        <v>0.141269266605377</v>
      </c>
    </row>
    <row r="73" spans="1:7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286</v>
      </c>
    </row>
    <row r="4" spans="1:10" x14ac:dyDescent="0.2">
      <c r="A4" t="s">
        <v>23</v>
      </c>
    </row>
    <row r="5" spans="1:10" ht="76.5" x14ac:dyDescent="0.2">
      <c r="A5" s="4" t="s">
        <v>24</v>
      </c>
      <c r="B5" s="4" t="s">
        <v>4</v>
      </c>
      <c r="C5" s="4" t="s">
        <v>287</v>
      </c>
      <c r="D5" s="4" t="s">
        <v>288</v>
      </c>
      <c r="E5" s="4" t="s">
        <v>289</v>
      </c>
      <c r="F5" s="4" t="s">
        <v>290</v>
      </c>
      <c r="G5" s="4" t="s">
        <v>291</v>
      </c>
      <c r="H5" s="4" t="s">
        <v>292</v>
      </c>
      <c r="I5" s="4" t="s">
        <v>293</v>
      </c>
      <c r="J5" s="4" t="s">
        <v>294</v>
      </c>
    </row>
    <row r="6" spans="1:10" x14ac:dyDescent="0.2">
      <c r="A6" s="5" t="s">
        <v>26</v>
      </c>
      <c r="B6" s="378" t="s">
        <v>1</v>
      </c>
      <c r="C6" s="375" t="s">
        <v>1</v>
      </c>
      <c r="D6" s="375" t="s">
        <v>1</v>
      </c>
      <c r="E6" s="375" t="s">
        <v>1</v>
      </c>
      <c r="F6" s="375" t="s">
        <v>1</v>
      </c>
      <c r="G6" s="375" t="s">
        <v>1</v>
      </c>
      <c r="H6" s="375" t="s">
        <v>1</v>
      </c>
      <c r="I6" s="375" t="s">
        <v>1</v>
      </c>
      <c r="J6" s="375" t="s">
        <v>1</v>
      </c>
    </row>
    <row r="7" spans="1:10" x14ac:dyDescent="0.2">
      <c r="A7" s="2" t="s">
        <v>26</v>
      </c>
      <c r="B7" s="379">
        <v>9426</v>
      </c>
      <c r="C7" s="376">
        <v>0.63953787088394198</v>
      </c>
      <c r="D7" s="376">
        <v>2.3146064952015901E-2</v>
      </c>
      <c r="E7" s="376">
        <v>3.9710216224193601E-2</v>
      </c>
      <c r="F7" s="376">
        <v>8.2791419699788094E-3</v>
      </c>
      <c r="G7" s="376">
        <v>2.0597679540514898E-3</v>
      </c>
      <c r="H7" s="376">
        <v>0.23747156560421001</v>
      </c>
      <c r="I7" s="376">
        <v>6.6685769706964501E-3</v>
      </c>
      <c r="J7" s="376">
        <v>4.3126817792654003E-2</v>
      </c>
    </row>
    <row r="8" spans="1:10" x14ac:dyDescent="0.2">
      <c r="A8" s="5" t="s">
        <v>27</v>
      </c>
      <c r="B8" s="378" t="s">
        <v>1</v>
      </c>
      <c r="C8" s="375" t="s">
        <v>1</v>
      </c>
      <c r="D8" s="375" t="s">
        <v>1</v>
      </c>
      <c r="E8" s="375" t="s">
        <v>1</v>
      </c>
      <c r="F8" s="375" t="s">
        <v>1</v>
      </c>
      <c r="G8" s="375" t="s">
        <v>1</v>
      </c>
      <c r="H8" s="375" t="s">
        <v>1</v>
      </c>
      <c r="I8" s="375" t="s">
        <v>1</v>
      </c>
      <c r="J8" s="375" t="s">
        <v>1</v>
      </c>
    </row>
    <row r="9" spans="1:10" x14ac:dyDescent="0.2">
      <c r="A9" s="2" t="s">
        <v>28</v>
      </c>
      <c r="B9" s="379">
        <v>104</v>
      </c>
      <c r="C9" s="376">
        <v>0.75653547048568703</v>
      </c>
      <c r="D9" s="376">
        <v>1.6561301425099401E-2</v>
      </c>
      <c r="E9" s="376">
        <v>3.34962233901024E-2</v>
      </c>
      <c r="F9" s="376">
        <v>0</v>
      </c>
      <c r="G9" s="376">
        <v>0</v>
      </c>
      <c r="H9" s="376">
        <v>0.174170136451721</v>
      </c>
      <c r="I9" s="376">
        <v>0</v>
      </c>
      <c r="J9" s="376">
        <v>1.92368812859058E-2</v>
      </c>
    </row>
    <row r="10" spans="1:10" x14ac:dyDescent="0.2">
      <c r="A10" s="2" t="s">
        <v>29</v>
      </c>
      <c r="B10" s="379">
        <v>102</v>
      </c>
      <c r="C10" s="376">
        <v>0.70589625835418701</v>
      </c>
      <c r="D10" s="376">
        <v>1.4145017601549599E-2</v>
      </c>
      <c r="E10" s="376">
        <v>0</v>
      </c>
      <c r="F10" s="376">
        <v>0</v>
      </c>
      <c r="G10" s="376">
        <v>0</v>
      </c>
      <c r="H10" s="376">
        <v>0.247663259506226</v>
      </c>
      <c r="I10" s="376">
        <v>0</v>
      </c>
      <c r="J10" s="376">
        <v>3.2295484095811802E-2</v>
      </c>
    </row>
    <row r="11" spans="1:10" x14ac:dyDescent="0.2">
      <c r="A11" s="2" t="s">
        <v>30</v>
      </c>
      <c r="B11" s="379">
        <v>125</v>
      </c>
      <c r="C11" s="376">
        <v>0.70101660490036</v>
      </c>
      <c r="D11" s="376">
        <v>0</v>
      </c>
      <c r="E11" s="376">
        <v>1.31672518327832E-2</v>
      </c>
      <c r="F11" s="376">
        <v>1.2370757758617399E-2</v>
      </c>
      <c r="G11" s="376">
        <v>0</v>
      </c>
      <c r="H11" s="376">
        <v>0.15890526771545399</v>
      </c>
      <c r="I11" s="376">
        <v>0</v>
      </c>
      <c r="J11" s="376">
        <v>0.114540100097656</v>
      </c>
    </row>
    <row r="12" spans="1:10" x14ac:dyDescent="0.2">
      <c r="A12" s="2" t="s">
        <v>31</v>
      </c>
      <c r="B12" s="379">
        <v>109</v>
      </c>
      <c r="C12" s="376">
        <v>0.69887024164199796</v>
      </c>
      <c r="D12" s="376">
        <v>3.5490286536514798E-3</v>
      </c>
      <c r="E12" s="376">
        <v>4.29305322468281E-2</v>
      </c>
      <c r="F12" s="376">
        <v>0</v>
      </c>
      <c r="G12" s="376">
        <v>0</v>
      </c>
      <c r="H12" s="376">
        <v>0.16216468811035201</v>
      </c>
      <c r="I12" s="376">
        <v>0</v>
      </c>
      <c r="J12" s="376">
        <v>9.2485517263412503E-2</v>
      </c>
    </row>
    <row r="13" spans="1:10" x14ac:dyDescent="0.2">
      <c r="A13" s="2" t="s">
        <v>32</v>
      </c>
      <c r="B13" s="379">
        <v>107</v>
      </c>
      <c r="C13" s="376">
        <v>0.787678122520447</v>
      </c>
      <c r="D13" s="376">
        <v>0</v>
      </c>
      <c r="E13" s="376">
        <v>0</v>
      </c>
      <c r="F13" s="376">
        <v>0</v>
      </c>
      <c r="G13" s="376">
        <v>4.8122918233275396E-3</v>
      </c>
      <c r="H13" s="376">
        <v>0.155118077993393</v>
      </c>
      <c r="I13" s="376">
        <v>0</v>
      </c>
      <c r="J13" s="376">
        <v>5.2391506731510197E-2</v>
      </c>
    </row>
    <row r="14" spans="1:10" x14ac:dyDescent="0.2">
      <c r="A14" s="2" t="s">
        <v>33</v>
      </c>
      <c r="B14" s="379">
        <v>97</v>
      </c>
      <c r="C14" s="376">
        <v>0.77645355463027999</v>
      </c>
      <c r="D14" s="376">
        <v>0</v>
      </c>
      <c r="E14" s="376">
        <v>3.3012051135301597E-2</v>
      </c>
      <c r="F14" s="376">
        <v>0</v>
      </c>
      <c r="G14" s="376">
        <v>0</v>
      </c>
      <c r="H14" s="376">
        <v>0.17304393649101299</v>
      </c>
      <c r="I14" s="376">
        <v>0</v>
      </c>
      <c r="J14" s="376">
        <v>1.7490467056632E-2</v>
      </c>
    </row>
    <row r="15" spans="1:10" x14ac:dyDescent="0.2">
      <c r="A15" s="2" t="s">
        <v>34</v>
      </c>
      <c r="B15" s="379">
        <v>92</v>
      </c>
      <c r="C15" s="376">
        <v>0.730002760887146</v>
      </c>
      <c r="D15" s="376">
        <v>0</v>
      </c>
      <c r="E15" s="376">
        <v>0</v>
      </c>
      <c r="F15" s="376">
        <v>0</v>
      </c>
      <c r="G15" s="376">
        <v>0</v>
      </c>
      <c r="H15" s="376">
        <v>0.16609126329422</v>
      </c>
      <c r="I15" s="376">
        <v>0</v>
      </c>
      <c r="J15" s="376">
        <v>0.10390597581863401</v>
      </c>
    </row>
    <row r="16" spans="1:10" x14ac:dyDescent="0.2">
      <c r="A16" s="2" t="s">
        <v>35</v>
      </c>
      <c r="B16" s="379">
        <v>102</v>
      </c>
      <c r="C16" s="376">
        <v>0.72171324491500899</v>
      </c>
      <c r="D16" s="376">
        <v>7.4791058897972107E-2</v>
      </c>
      <c r="E16" s="376">
        <v>3.7633399479091202E-3</v>
      </c>
      <c r="F16" s="376">
        <v>5.9728785417974004E-3</v>
      </c>
      <c r="G16" s="376">
        <v>0</v>
      </c>
      <c r="H16" s="376">
        <v>0.18561019003391299</v>
      </c>
      <c r="I16" s="376">
        <v>0</v>
      </c>
      <c r="J16" s="376">
        <v>8.1492792814969999E-3</v>
      </c>
    </row>
    <row r="17" spans="1:10" x14ac:dyDescent="0.2">
      <c r="A17" s="2" t="s">
        <v>36</v>
      </c>
      <c r="B17" s="379">
        <v>77</v>
      </c>
      <c r="C17" s="376">
        <v>0.58762180805206299</v>
      </c>
      <c r="D17" s="376">
        <v>1.79175846278667E-2</v>
      </c>
      <c r="E17" s="376">
        <v>5.6024845689535099E-2</v>
      </c>
      <c r="F17" s="376">
        <v>0</v>
      </c>
      <c r="G17" s="376">
        <v>0</v>
      </c>
      <c r="H17" s="376">
        <v>0.32632568478584301</v>
      </c>
      <c r="I17" s="376">
        <v>0</v>
      </c>
      <c r="J17" s="376">
        <v>1.2110042385757001E-2</v>
      </c>
    </row>
    <row r="18" spans="1:10" x14ac:dyDescent="0.2">
      <c r="A18" s="2" t="s">
        <v>37</v>
      </c>
      <c r="B18" s="379">
        <v>76</v>
      </c>
      <c r="C18" s="376">
        <v>0.73119997978210405</v>
      </c>
      <c r="D18" s="376">
        <v>1.5132207423448601E-2</v>
      </c>
      <c r="E18" s="376">
        <v>5.3537730127572999E-2</v>
      </c>
      <c r="F18" s="376">
        <v>0</v>
      </c>
      <c r="G18" s="376">
        <v>0</v>
      </c>
      <c r="H18" s="376">
        <v>0.17610532045364399</v>
      </c>
      <c r="I18" s="376">
        <v>9.6300607547163998E-3</v>
      </c>
      <c r="J18" s="376">
        <v>1.4394718222320101E-2</v>
      </c>
    </row>
    <row r="19" spans="1:10" x14ac:dyDescent="0.2">
      <c r="A19" s="2" t="s">
        <v>38</v>
      </c>
      <c r="B19" s="379">
        <v>98</v>
      </c>
      <c r="C19" s="376">
        <v>0.63840991258621205</v>
      </c>
      <c r="D19" s="376">
        <v>3.1845226883888203E-2</v>
      </c>
      <c r="E19" s="376">
        <v>0</v>
      </c>
      <c r="F19" s="376">
        <v>2.00041104108095E-2</v>
      </c>
      <c r="G19" s="376">
        <v>0</v>
      </c>
      <c r="H19" s="376">
        <v>0.30000621080398598</v>
      </c>
      <c r="I19" s="376">
        <v>0</v>
      </c>
      <c r="J19" s="376">
        <v>9.7345607355237007E-3</v>
      </c>
    </row>
    <row r="20" spans="1:10" x14ac:dyDescent="0.2">
      <c r="A20" s="2" t="s">
        <v>39</v>
      </c>
      <c r="B20" s="379">
        <v>100</v>
      </c>
      <c r="C20" s="376">
        <v>0.57548081874847401</v>
      </c>
      <c r="D20" s="376">
        <v>0</v>
      </c>
      <c r="E20" s="376">
        <v>2.2509504109620999E-2</v>
      </c>
      <c r="F20" s="376">
        <v>5.3376345895230796E-3</v>
      </c>
      <c r="G20" s="376">
        <v>0</v>
      </c>
      <c r="H20" s="376">
        <v>0.391362845897675</v>
      </c>
      <c r="I20" s="376">
        <v>0</v>
      </c>
      <c r="J20" s="376">
        <v>5.3092055022716496E-3</v>
      </c>
    </row>
    <row r="21" spans="1:10" x14ac:dyDescent="0.2">
      <c r="A21" s="2" t="s">
        <v>40</v>
      </c>
      <c r="B21" s="379">
        <v>81</v>
      </c>
      <c r="C21" s="376">
        <v>0.55582612752914395</v>
      </c>
      <c r="D21" s="376">
        <v>0</v>
      </c>
      <c r="E21" s="376">
        <v>0</v>
      </c>
      <c r="F21" s="376">
        <v>0</v>
      </c>
      <c r="G21" s="376">
        <v>0</v>
      </c>
      <c r="H21" s="376">
        <v>0.40567511320114102</v>
      </c>
      <c r="I21" s="376">
        <v>0</v>
      </c>
      <c r="J21" s="376">
        <v>3.8498759269714397E-2</v>
      </c>
    </row>
    <row r="22" spans="1:10" x14ac:dyDescent="0.2">
      <c r="A22" s="2" t="s">
        <v>41</v>
      </c>
      <c r="B22" s="379">
        <v>100</v>
      </c>
      <c r="C22" s="376">
        <v>0.83171296119689897</v>
      </c>
      <c r="D22" s="376">
        <v>4.3381247669458398E-3</v>
      </c>
      <c r="E22" s="376">
        <v>2.9029777273535701E-2</v>
      </c>
      <c r="F22" s="376">
        <v>2.30590756982565E-2</v>
      </c>
      <c r="G22" s="376">
        <v>0</v>
      </c>
      <c r="H22" s="376">
        <v>5.6254088878631599E-2</v>
      </c>
      <c r="I22" s="376">
        <v>6.3349441625177904E-3</v>
      </c>
      <c r="J22" s="376">
        <v>4.9270998686551999E-2</v>
      </c>
    </row>
    <row r="23" spans="1:10" x14ac:dyDescent="0.2">
      <c r="A23" s="2" t="s">
        <v>42</v>
      </c>
      <c r="B23" s="379">
        <v>104</v>
      </c>
      <c r="C23" s="376">
        <v>0.75169926881790206</v>
      </c>
      <c r="D23" s="376">
        <v>3.8307145237922703E-2</v>
      </c>
      <c r="E23" s="376">
        <v>3.0585313215851801E-2</v>
      </c>
      <c r="F23" s="376">
        <v>2.5566248223185501E-2</v>
      </c>
      <c r="G23" s="376">
        <v>0</v>
      </c>
      <c r="H23" s="376">
        <v>9.9660232663154602E-2</v>
      </c>
      <c r="I23" s="376">
        <v>6.23362930491567E-3</v>
      </c>
      <c r="J23" s="376">
        <v>4.7948136925697299E-2</v>
      </c>
    </row>
    <row r="24" spans="1:10" x14ac:dyDescent="0.2">
      <c r="A24" s="2" t="s">
        <v>43</v>
      </c>
      <c r="B24" s="379">
        <v>101</v>
      </c>
      <c r="C24" s="376">
        <v>0.76952224969863903</v>
      </c>
      <c r="D24" s="376">
        <v>4.2862620204687098E-2</v>
      </c>
      <c r="E24" s="376">
        <v>5.9103753417730297E-2</v>
      </c>
      <c r="F24" s="376">
        <v>0</v>
      </c>
      <c r="G24" s="376">
        <v>0</v>
      </c>
      <c r="H24" s="376">
        <v>9.3291871249675806E-2</v>
      </c>
      <c r="I24" s="376">
        <v>0</v>
      </c>
      <c r="J24" s="376">
        <v>3.52195315063E-2</v>
      </c>
    </row>
    <row r="25" spans="1:10" x14ac:dyDescent="0.2">
      <c r="A25" s="2" t="s">
        <v>44</v>
      </c>
      <c r="B25" s="379">
        <v>98</v>
      </c>
      <c r="C25" s="376">
        <v>0.618785619735718</v>
      </c>
      <c r="D25" s="376">
        <v>0</v>
      </c>
      <c r="E25" s="376">
        <v>3.60716767609119E-2</v>
      </c>
      <c r="F25" s="376">
        <v>1.29686268046498E-2</v>
      </c>
      <c r="G25" s="376">
        <v>1.6473637893795998E-2</v>
      </c>
      <c r="H25" s="376">
        <v>0.31570047140121499</v>
      </c>
      <c r="I25" s="376">
        <v>0</v>
      </c>
      <c r="J25" s="376">
        <v>0</v>
      </c>
    </row>
    <row r="26" spans="1:10" x14ac:dyDescent="0.2">
      <c r="A26" s="2" t="s">
        <v>45</v>
      </c>
      <c r="B26" s="379">
        <v>95</v>
      </c>
      <c r="C26" s="376">
        <v>0.56238758563995395</v>
      </c>
      <c r="D26" s="376">
        <v>0</v>
      </c>
      <c r="E26" s="376">
        <v>4.3133612722158397E-2</v>
      </c>
      <c r="F26" s="376">
        <v>0</v>
      </c>
      <c r="G26" s="376">
        <v>1.44308246672153E-2</v>
      </c>
      <c r="H26" s="376">
        <v>0.28241029381751998</v>
      </c>
      <c r="I26" s="376">
        <v>3.5970788449049003E-2</v>
      </c>
      <c r="J26" s="376">
        <v>6.1666853725910201E-2</v>
      </c>
    </row>
    <row r="27" spans="1:10" x14ac:dyDescent="0.2">
      <c r="A27" s="2" t="s">
        <v>46</v>
      </c>
      <c r="B27" s="379">
        <v>93</v>
      </c>
      <c r="C27" s="376">
        <v>0.55249214172363303</v>
      </c>
      <c r="D27" s="376">
        <v>0</v>
      </c>
      <c r="E27" s="376">
        <v>1.44536076113582E-2</v>
      </c>
      <c r="F27" s="376">
        <v>0</v>
      </c>
      <c r="G27" s="376">
        <v>0</v>
      </c>
      <c r="H27" s="376">
        <v>0.42468178272247298</v>
      </c>
      <c r="I27" s="376">
        <v>0</v>
      </c>
      <c r="J27" s="376">
        <v>8.3724716678261792E-3</v>
      </c>
    </row>
    <row r="28" spans="1:10" x14ac:dyDescent="0.2">
      <c r="A28" s="2" t="s">
        <v>47</v>
      </c>
      <c r="B28" s="379">
        <v>103</v>
      </c>
      <c r="C28" s="376">
        <v>0.64662182331085205</v>
      </c>
      <c r="D28" s="376">
        <v>2.4886641651392E-2</v>
      </c>
      <c r="E28" s="376">
        <v>0</v>
      </c>
      <c r="F28" s="376">
        <v>0</v>
      </c>
      <c r="G28" s="376">
        <v>0</v>
      </c>
      <c r="H28" s="376">
        <v>0.32312664389610302</v>
      </c>
      <c r="I28" s="376">
        <v>0</v>
      </c>
      <c r="J28" s="376">
        <v>5.3649074397981202E-3</v>
      </c>
    </row>
    <row r="29" spans="1:10" x14ac:dyDescent="0.2">
      <c r="A29" s="2" t="s">
        <v>48</v>
      </c>
      <c r="B29" s="379">
        <v>100</v>
      </c>
      <c r="C29" s="376">
        <v>0.683271884918213</v>
      </c>
      <c r="D29" s="376">
        <v>0</v>
      </c>
      <c r="E29" s="376">
        <v>0</v>
      </c>
      <c r="F29" s="376">
        <v>0</v>
      </c>
      <c r="G29" s="376">
        <v>1.6930144280195202E-2</v>
      </c>
      <c r="H29" s="376">
        <v>0.29330247640609702</v>
      </c>
      <c r="I29" s="376">
        <v>6.49551954120398E-3</v>
      </c>
      <c r="J29" s="376">
        <v>0</v>
      </c>
    </row>
    <row r="30" spans="1:10" x14ac:dyDescent="0.2">
      <c r="A30" s="2" t="s">
        <v>49</v>
      </c>
      <c r="B30" s="379">
        <v>90</v>
      </c>
      <c r="C30" s="376">
        <v>0.66672742366790805</v>
      </c>
      <c r="D30" s="376">
        <v>0</v>
      </c>
      <c r="E30" s="376">
        <v>0</v>
      </c>
      <c r="F30" s="376">
        <v>0</v>
      </c>
      <c r="G30" s="376">
        <v>0</v>
      </c>
      <c r="H30" s="376">
        <v>0.31067785620689398</v>
      </c>
      <c r="I30" s="376">
        <v>2.2594753652811099E-2</v>
      </c>
      <c r="J30" s="376">
        <v>0</v>
      </c>
    </row>
    <row r="31" spans="1:10" x14ac:dyDescent="0.2">
      <c r="A31" s="2" t="s">
        <v>50</v>
      </c>
      <c r="B31" s="379">
        <v>83</v>
      </c>
      <c r="C31" s="376">
        <v>0.67316925525665305</v>
      </c>
      <c r="D31" s="376">
        <v>0</v>
      </c>
      <c r="E31" s="376">
        <v>0</v>
      </c>
      <c r="F31" s="376">
        <v>0</v>
      </c>
      <c r="G31" s="376">
        <v>0</v>
      </c>
      <c r="H31" s="376">
        <v>0.326830744743347</v>
      </c>
      <c r="I31" s="376">
        <v>0</v>
      </c>
      <c r="J31" s="376">
        <v>0</v>
      </c>
    </row>
    <row r="32" spans="1:10" x14ac:dyDescent="0.2">
      <c r="A32" s="2" t="s">
        <v>51</v>
      </c>
      <c r="B32" s="379">
        <v>104</v>
      </c>
      <c r="C32" s="376">
        <v>0.66557651758194003</v>
      </c>
      <c r="D32" s="376">
        <v>0</v>
      </c>
      <c r="E32" s="376">
        <v>5.0959192216396297E-2</v>
      </c>
      <c r="F32" s="376">
        <v>0</v>
      </c>
      <c r="G32" s="376">
        <v>0</v>
      </c>
      <c r="H32" s="376">
        <v>0.13607120513915999</v>
      </c>
      <c r="I32" s="376">
        <v>0</v>
      </c>
      <c r="J32" s="376">
        <v>0.147393077611923</v>
      </c>
    </row>
    <row r="33" spans="1:10" x14ac:dyDescent="0.2">
      <c r="A33" s="2" t="s">
        <v>52</v>
      </c>
      <c r="B33" s="379">
        <v>93</v>
      </c>
      <c r="C33" s="376">
        <v>0.68852961063384999</v>
      </c>
      <c r="D33" s="376">
        <v>2.0251864567399001E-2</v>
      </c>
      <c r="E33" s="376">
        <v>8.2785924896597897E-3</v>
      </c>
      <c r="F33" s="376">
        <v>0</v>
      </c>
      <c r="G33" s="376">
        <v>0</v>
      </c>
      <c r="H33" s="376">
        <v>0.24554120004177099</v>
      </c>
      <c r="I33" s="376">
        <v>0</v>
      </c>
      <c r="J33" s="376">
        <v>3.7398725748062099E-2</v>
      </c>
    </row>
    <row r="34" spans="1:10" x14ac:dyDescent="0.2">
      <c r="A34" s="2" t="s">
        <v>53</v>
      </c>
      <c r="B34" s="379">
        <v>96</v>
      </c>
      <c r="C34" s="376">
        <v>0.53387898206710804</v>
      </c>
      <c r="D34" s="376">
        <v>0</v>
      </c>
      <c r="E34" s="376">
        <v>4.3648076243698597E-3</v>
      </c>
      <c r="F34" s="376">
        <v>3.0924282968044298E-2</v>
      </c>
      <c r="G34" s="376">
        <v>0</v>
      </c>
      <c r="H34" s="376">
        <v>0.430831909179688</v>
      </c>
      <c r="I34" s="376">
        <v>0</v>
      </c>
      <c r="J34" s="376">
        <v>0</v>
      </c>
    </row>
    <row r="35" spans="1:10" x14ac:dyDescent="0.2">
      <c r="A35" s="2" t="s">
        <v>54</v>
      </c>
      <c r="B35" s="379">
        <v>107</v>
      </c>
      <c r="C35" s="376">
        <v>0.55075484514236495</v>
      </c>
      <c r="D35" s="376">
        <v>2.29212623089552E-2</v>
      </c>
      <c r="E35" s="376">
        <v>6.6759653389453902E-2</v>
      </c>
      <c r="F35" s="376">
        <v>0</v>
      </c>
      <c r="G35" s="376">
        <v>0</v>
      </c>
      <c r="H35" s="376">
        <v>0.33801156282424899</v>
      </c>
      <c r="I35" s="376">
        <v>0</v>
      </c>
      <c r="J35" s="376">
        <v>2.1552644670009599E-2</v>
      </c>
    </row>
    <row r="36" spans="1:10" x14ac:dyDescent="0.2">
      <c r="A36" s="2" t="s">
        <v>55</v>
      </c>
      <c r="B36" s="379">
        <v>85</v>
      </c>
      <c r="C36" s="376">
        <v>0.56453967094421398</v>
      </c>
      <c r="D36" s="376">
        <v>5.0617557018995299E-2</v>
      </c>
      <c r="E36" s="376">
        <v>0</v>
      </c>
      <c r="F36" s="376">
        <v>0</v>
      </c>
      <c r="G36" s="376">
        <v>0</v>
      </c>
      <c r="H36" s="376">
        <v>0.351495921611786</v>
      </c>
      <c r="I36" s="376">
        <v>0</v>
      </c>
      <c r="J36" s="376">
        <v>3.3346861600875903E-2</v>
      </c>
    </row>
    <row r="37" spans="1:10" x14ac:dyDescent="0.2">
      <c r="A37" s="2" t="s">
        <v>56</v>
      </c>
      <c r="B37" s="379">
        <v>91</v>
      </c>
      <c r="C37" s="376">
        <v>0.62161904573440596</v>
      </c>
      <c r="D37" s="376">
        <v>0</v>
      </c>
      <c r="E37" s="376">
        <v>5.5677719414234203E-2</v>
      </c>
      <c r="F37" s="376">
        <v>0</v>
      </c>
      <c r="G37" s="376">
        <v>0</v>
      </c>
      <c r="H37" s="376">
        <v>0.32270324230194097</v>
      </c>
      <c r="I37" s="376">
        <v>0</v>
      </c>
      <c r="J37" s="376">
        <v>0</v>
      </c>
    </row>
    <row r="38" spans="1:10" x14ac:dyDescent="0.2">
      <c r="A38" s="2" t="s">
        <v>57</v>
      </c>
      <c r="B38" s="379">
        <v>105</v>
      </c>
      <c r="C38" s="376">
        <v>0.74585896730422996</v>
      </c>
      <c r="D38" s="376">
        <v>6.0871802270412403E-2</v>
      </c>
      <c r="E38" s="376">
        <v>2.2833473980426799E-2</v>
      </c>
      <c r="F38" s="376">
        <v>0</v>
      </c>
      <c r="G38" s="376">
        <v>0</v>
      </c>
      <c r="H38" s="376">
        <v>0.114178791642189</v>
      </c>
      <c r="I38" s="376">
        <v>0</v>
      </c>
      <c r="J38" s="376">
        <v>5.6256949901580797E-2</v>
      </c>
    </row>
    <row r="39" spans="1:10" x14ac:dyDescent="0.2">
      <c r="A39" s="2" t="s">
        <v>58</v>
      </c>
      <c r="B39" s="379">
        <v>105</v>
      </c>
      <c r="C39" s="376">
        <v>0.74021905660629295</v>
      </c>
      <c r="D39" s="376">
        <v>3.7700738757848698E-2</v>
      </c>
      <c r="E39" s="376">
        <v>6.7822217941284194E-2</v>
      </c>
      <c r="F39" s="376">
        <v>2.41050142794847E-2</v>
      </c>
      <c r="G39" s="376">
        <v>0</v>
      </c>
      <c r="H39" s="376">
        <v>0.119802288711071</v>
      </c>
      <c r="I39" s="376">
        <v>0</v>
      </c>
      <c r="J39" s="376">
        <v>1.0350695811212099E-2</v>
      </c>
    </row>
    <row r="40" spans="1:10" x14ac:dyDescent="0.2">
      <c r="A40" s="2" t="s">
        <v>59</v>
      </c>
      <c r="B40" s="379">
        <v>102</v>
      </c>
      <c r="C40" s="376">
        <v>0.55699461698532104</v>
      </c>
      <c r="D40" s="376">
        <v>0</v>
      </c>
      <c r="E40" s="376">
        <v>2.3650405928492501E-2</v>
      </c>
      <c r="F40" s="376">
        <v>0</v>
      </c>
      <c r="G40" s="376">
        <v>0</v>
      </c>
      <c r="H40" s="376">
        <v>0.36571913957595797</v>
      </c>
      <c r="I40" s="376">
        <v>1.1958245187997801E-2</v>
      </c>
      <c r="J40" s="376">
        <v>4.1677586734294898E-2</v>
      </c>
    </row>
    <row r="41" spans="1:10" x14ac:dyDescent="0.2">
      <c r="A41" s="2" t="s">
        <v>60</v>
      </c>
      <c r="B41" s="379">
        <v>98</v>
      </c>
      <c r="C41" s="376">
        <v>0.58781439065933205</v>
      </c>
      <c r="D41" s="376">
        <v>0</v>
      </c>
      <c r="E41" s="376">
        <v>2.0189207047224E-2</v>
      </c>
      <c r="F41" s="376">
        <v>4.2986590415239299E-2</v>
      </c>
      <c r="G41" s="376">
        <v>0</v>
      </c>
      <c r="H41" s="376">
        <v>0.30219942331314098</v>
      </c>
      <c r="I41" s="376">
        <v>0</v>
      </c>
      <c r="J41" s="376">
        <v>4.6810425817966503E-2</v>
      </c>
    </row>
    <row r="42" spans="1:10" x14ac:dyDescent="0.2">
      <c r="A42" s="2" t="s">
        <v>61</v>
      </c>
      <c r="B42" s="379">
        <v>102</v>
      </c>
      <c r="C42" s="376">
        <v>0.59509056806564298</v>
      </c>
      <c r="D42" s="376">
        <v>2.2241195663809801E-2</v>
      </c>
      <c r="E42" s="376">
        <v>2.2646592929959301E-2</v>
      </c>
      <c r="F42" s="376">
        <v>0</v>
      </c>
      <c r="G42" s="376">
        <v>0</v>
      </c>
      <c r="H42" s="376">
        <v>0.28638714551925698</v>
      </c>
      <c r="I42" s="376">
        <v>0</v>
      </c>
      <c r="J42" s="376">
        <v>7.3634497821330996E-2</v>
      </c>
    </row>
    <row r="43" spans="1:10" x14ac:dyDescent="0.2">
      <c r="A43" s="2" t="s">
        <v>62</v>
      </c>
      <c r="B43" s="379">
        <v>91</v>
      </c>
      <c r="C43" s="376">
        <v>0.77453649044036899</v>
      </c>
      <c r="D43" s="376">
        <v>7.9987812787294405E-3</v>
      </c>
      <c r="E43" s="376">
        <v>7.4121467769145993E-2</v>
      </c>
      <c r="F43" s="376">
        <v>0</v>
      </c>
      <c r="G43" s="376">
        <v>0</v>
      </c>
      <c r="H43" s="376">
        <v>0.13287159800529499</v>
      </c>
      <c r="I43" s="376">
        <v>4.9753226339817004E-3</v>
      </c>
      <c r="J43" s="376">
        <v>5.4963389411568598E-3</v>
      </c>
    </row>
    <row r="44" spans="1:10" x14ac:dyDescent="0.2">
      <c r="A44" s="2" t="s">
        <v>63</v>
      </c>
      <c r="B44" s="379">
        <v>94</v>
      </c>
      <c r="C44" s="376">
        <v>0.75867313146591198</v>
      </c>
      <c r="D44" s="376">
        <v>5.8753330260515199E-2</v>
      </c>
      <c r="E44" s="376">
        <v>2.37878672778606E-2</v>
      </c>
      <c r="F44" s="376">
        <v>0</v>
      </c>
      <c r="G44" s="376">
        <v>0</v>
      </c>
      <c r="H44" s="376">
        <v>0.131578728556633</v>
      </c>
      <c r="I44" s="376">
        <v>0</v>
      </c>
      <c r="J44" s="376">
        <v>2.7206927537918101E-2</v>
      </c>
    </row>
    <row r="45" spans="1:10" x14ac:dyDescent="0.2">
      <c r="A45" s="2" t="s">
        <v>64</v>
      </c>
      <c r="B45" s="379">
        <v>98</v>
      </c>
      <c r="C45" s="376">
        <v>0.71735578775405895</v>
      </c>
      <c r="D45" s="376">
        <v>1.0582082904875299E-2</v>
      </c>
      <c r="E45" s="376">
        <v>4.45515289902687E-2</v>
      </c>
      <c r="F45" s="376">
        <v>0</v>
      </c>
      <c r="G45" s="376">
        <v>0</v>
      </c>
      <c r="H45" s="376">
        <v>0.18708524107933</v>
      </c>
      <c r="I45" s="376">
        <v>0</v>
      </c>
      <c r="J45" s="376">
        <v>4.0425386279821403E-2</v>
      </c>
    </row>
    <row r="46" spans="1:10" x14ac:dyDescent="0.2">
      <c r="A46" s="2" t="s">
        <v>65</v>
      </c>
      <c r="B46" s="379">
        <v>104</v>
      </c>
      <c r="C46" s="376">
        <v>0.56813341379165605</v>
      </c>
      <c r="D46" s="376">
        <v>7.7647626399993896E-2</v>
      </c>
      <c r="E46" s="376">
        <v>3.7844974547624602E-2</v>
      </c>
      <c r="F46" s="376">
        <v>0</v>
      </c>
      <c r="G46" s="376">
        <v>0</v>
      </c>
      <c r="H46" s="376">
        <v>0.31637394428253202</v>
      </c>
      <c r="I46" s="376">
        <v>0</v>
      </c>
      <c r="J46" s="376">
        <v>0</v>
      </c>
    </row>
    <row r="47" spans="1:10" x14ac:dyDescent="0.2">
      <c r="A47" s="2" t="s">
        <v>66</v>
      </c>
      <c r="B47" s="379">
        <v>104</v>
      </c>
      <c r="C47" s="376">
        <v>0.57938927412033103</v>
      </c>
      <c r="D47" s="376">
        <v>3.4752243664115702E-3</v>
      </c>
      <c r="E47" s="376">
        <v>0</v>
      </c>
      <c r="F47" s="376">
        <v>0</v>
      </c>
      <c r="G47" s="376">
        <v>0</v>
      </c>
      <c r="H47" s="376">
        <v>0.38766372203826899</v>
      </c>
      <c r="I47" s="376">
        <v>0</v>
      </c>
      <c r="J47" s="376">
        <v>2.94717494398355E-2</v>
      </c>
    </row>
    <row r="48" spans="1:10" x14ac:dyDescent="0.2">
      <c r="A48" s="2" t="s">
        <v>67</v>
      </c>
      <c r="B48" s="379">
        <v>91</v>
      </c>
      <c r="C48" s="376">
        <v>0.638397216796875</v>
      </c>
      <c r="D48" s="376">
        <v>1.31404139101505E-2</v>
      </c>
      <c r="E48" s="376">
        <v>1.3440960086882101E-2</v>
      </c>
      <c r="F48" s="376">
        <v>0</v>
      </c>
      <c r="G48" s="376">
        <v>0</v>
      </c>
      <c r="H48" s="376">
        <v>0.33502143621444702</v>
      </c>
      <c r="I48" s="376">
        <v>0</v>
      </c>
      <c r="J48" s="376">
        <v>0</v>
      </c>
    </row>
    <row r="49" spans="1:10" x14ac:dyDescent="0.2">
      <c r="A49" s="2" t="s">
        <v>68</v>
      </c>
      <c r="B49" s="379">
        <v>88</v>
      </c>
      <c r="C49" s="376">
        <v>0.56997609138488803</v>
      </c>
      <c r="D49" s="376">
        <v>1.97256468236446E-2</v>
      </c>
      <c r="E49" s="376">
        <v>2.7005277574062299E-2</v>
      </c>
      <c r="F49" s="376">
        <v>1.5058171004056899E-2</v>
      </c>
      <c r="G49" s="376">
        <v>0</v>
      </c>
      <c r="H49" s="376">
        <v>0.368234843015671</v>
      </c>
      <c r="I49" s="376">
        <v>0</v>
      </c>
      <c r="J49" s="376">
        <v>0</v>
      </c>
    </row>
    <row r="50" spans="1:10" x14ac:dyDescent="0.2">
      <c r="A50" s="2" t="s">
        <v>69</v>
      </c>
      <c r="B50" s="379">
        <v>68</v>
      </c>
      <c r="C50" s="376">
        <v>0.436730116605759</v>
      </c>
      <c r="D50" s="376">
        <v>8.5126422345638303E-2</v>
      </c>
      <c r="E50" s="376">
        <v>6.8993449211120605E-2</v>
      </c>
      <c r="F50" s="376">
        <v>0</v>
      </c>
      <c r="G50" s="376">
        <v>0</v>
      </c>
      <c r="H50" s="376">
        <v>0.39171373844146701</v>
      </c>
      <c r="I50" s="376">
        <v>1.74362901598215E-2</v>
      </c>
      <c r="J50" s="376">
        <v>0</v>
      </c>
    </row>
    <row r="51" spans="1:10" x14ac:dyDescent="0.2">
      <c r="A51" s="2" t="s">
        <v>70</v>
      </c>
      <c r="B51" s="379">
        <v>102</v>
      </c>
      <c r="C51" s="376">
        <v>0.52138680219650302</v>
      </c>
      <c r="D51" s="376">
        <v>0</v>
      </c>
      <c r="E51" s="376">
        <v>7.7373892068862901E-2</v>
      </c>
      <c r="F51" s="376">
        <v>0</v>
      </c>
      <c r="G51" s="376">
        <v>0</v>
      </c>
      <c r="H51" s="376">
        <v>0.36410692334175099</v>
      </c>
      <c r="I51" s="376">
        <v>0</v>
      </c>
      <c r="J51" s="376">
        <v>3.7132412195205702E-2</v>
      </c>
    </row>
    <row r="52" spans="1:10" x14ac:dyDescent="0.2">
      <c r="A52" s="2" t="s">
        <v>71</v>
      </c>
      <c r="B52" s="379">
        <v>84</v>
      </c>
      <c r="C52" s="376">
        <v>0.39260086417198198</v>
      </c>
      <c r="D52" s="376">
        <v>2.8951527550816501E-2</v>
      </c>
      <c r="E52" s="376">
        <v>3.1907103955745697E-2</v>
      </c>
      <c r="F52" s="376">
        <v>0</v>
      </c>
      <c r="G52" s="376">
        <v>0</v>
      </c>
      <c r="H52" s="376">
        <v>0.53781753778457597</v>
      </c>
      <c r="I52" s="376">
        <v>0</v>
      </c>
      <c r="J52" s="376">
        <v>8.7229590862989408E-3</v>
      </c>
    </row>
    <row r="53" spans="1:10" x14ac:dyDescent="0.2">
      <c r="A53" s="2" t="s">
        <v>72</v>
      </c>
      <c r="B53" s="379">
        <v>98</v>
      </c>
      <c r="C53" s="376">
        <v>0.54447311162948597</v>
      </c>
      <c r="D53" s="376">
        <v>3.8376965094357699E-3</v>
      </c>
      <c r="E53" s="376">
        <v>7.4167996644973797E-2</v>
      </c>
      <c r="F53" s="376">
        <v>3.8376965094357699E-3</v>
      </c>
      <c r="G53" s="376">
        <v>0</v>
      </c>
      <c r="H53" s="376">
        <v>0.36325097084045399</v>
      </c>
      <c r="I53" s="376">
        <v>0</v>
      </c>
      <c r="J53" s="376">
        <v>1.04325236752629E-2</v>
      </c>
    </row>
    <row r="54" spans="1:10" x14ac:dyDescent="0.2">
      <c r="A54" s="2" t="s">
        <v>73</v>
      </c>
      <c r="B54" s="379">
        <v>94</v>
      </c>
      <c r="C54" s="376">
        <v>0.46792915463447599</v>
      </c>
      <c r="D54" s="376">
        <v>1.6132518649101299E-2</v>
      </c>
      <c r="E54" s="376">
        <v>0.122717812657356</v>
      </c>
      <c r="F54" s="376">
        <v>1.78017467260361E-2</v>
      </c>
      <c r="G54" s="376">
        <v>0</v>
      </c>
      <c r="H54" s="376">
        <v>0.34331831336021401</v>
      </c>
      <c r="I54" s="376">
        <v>0</v>
      </c>
      <c r="J54" s="376">
        <v>3.2100465148687397E-2</v>
      </c>
    </row>
    <row r="55" spans="1:10" x14ac:dyDescent="0.2">
      <c r="A55" s="2" t="s">
        <v>74</v>
      </c>
      <c r="B55" s="379">
        <v>94</v>
      </c>
      <c r="C55" s="376">
        <v>0.604342401027679</v>
      </c>
      <c r="D55" s="376">
        <v>1.7547519877553E-2</v>
      </c>
      <c r="E55" s="376">
        <v>2.3185912519693399E-2</v>
      </c>
      <c r="F55" s="376">
        <v>0</v>
      </c>
      <c r="G55" s="376">
        <v>0</v>
      </c>
      <c r="H55" s="376">
        <v>0.35492417216300998</v>
      </c>
      <c r="I55" s="376">
        <v>0</v>
      </c>
      <c r="J55" s="376">
        <v>0</v>
      </c>
    </row>
    <row r="56" spans="1:10" x14ac:dyDescent="0.2">
      <c r="A56" s="2" t="s">
        <v>75</v>
      </c>
      <c r="B56" s="379">
        <v>106</v>
      </c>
      <c r="C56" s="376">
        <v>0.824684739112854</v>
      </c>
      <c r="D56" s="376">
        <v>1.41175696626306E-2</v>
      </c>
      <c r="E56" s="376">
        <v>4.2603593319654499E-2</v>
      </c>
      <c r="F56" s="376">
        <v>0</v>
      </c>
      <c r="G56" s="376">
        <v>0</v>
      </c>
      <c r="H56" s="376">
        <v>7.2247840464115101E-2</v>
      </c>
      <c r="I56" s="376">
        <v>2.07845885306597E-2</v>
      </c>
      <c r="J56" s="376">
        <v>2.5561694055795701E-2</v>
      </c>
    </row>
    <row r="57" spans="1:10" x14ac:dyDescent="0.2">
      <c r="A57" s="2" t="s">
        <v>76</v>
      </c>
      <c r="B57" s="379">
        <v>96</v>
      </c>
      <c r="C57" s="376">
        <v>0.65325027704238903</v>
      </c>
      <c r="D57" s="376">
        <v>2.9827110469341299E-2</v>
      </c>
      <c r="E57" s="376">
        <v>7.0699080824852004E-2</v>
      </c>
      <c r="F57" s="376">
        <v>0</v>
      </c>
      <c r="G57" s="376">
        <v>0</v>
      </c>
      <c r="H57" s="376">
        <v>0.17583172023296401</v>
      </c>
      <c r="I57" s="376">
        <v>0</v>
      </c>
      <c r="J57" s="376">
        <v>7.0391796529293102E-2</v>
      </c>
    </row>
    <row r="58" spans="1:10" x14ac:dyDescent="0.2">
      <c r="A58" s="2" t="s">
        <v>77</v>
      </c>
      <c r="B58" s="379">
        <v>98</v>
      </c>
      <c r="C58" s="376">
        <v>0.57894575595855702</v>
      </c>
      <c r="D58" s="376">
        <v>5.4657150059938403E-2</v>
      </c>
      <c r="E58" s="376">
        <v>4.8321485519409201E-2</v>
      </c>
      <c r="F58" s="376">
        <v>1.1973558925092199E-2</v>
      </c>
      <c r="G58" s="376">
        <v>1.1973558925092199E-2</v>
      </c>
      <c r="H58" s="376">
        <v>0.23059131205081901</v>
      </c>
      <c r="I58" s="376">
        <v>0</v>
      </c>
      <c r="J58" s="376">
        <v>6.3537158071994795E-2</v>
      </c>
    </row>
    <row r="59" spans="1:10" x14ac:dyDescent="0.2">
      <c r="A59" s="2" t="s">
        <v>78</v>
      </c>
      <c r="B59" s="379">
        <v>89</v>
      </c>
      <c r="C59" s="376">
        <v>0.64980649948120095</v>
      </c>
      <c r="D59" s="376">
        <v>3.7163235247135197E-2</v>
      </c>
      <c r="E59" s="376">
        <v>4.3682899326086003E-2</v>
      </c>
      <c r="F59" s="376">
        <v>0</v>
      </c>
      <c r="G59" s="376">
        <v>2.33262497931719E-2</v>
      </c>
      <c r="H59" s="376">
        <v>0.19822320342063901</v>
      </c>
      <c r="I59" s="376">
        <v>0</v>
      </c>
      <c r="J59" s="376">
        <v>4.77979108691216E-2</v>
      </c>
    </row>
    <row r="60" spans="1:10" x14ac:dyDescent="0.2">
      <c r="A60" s="2" t="s">
        <v>79</v>
      </c>
      <c r="B60" s="379">
        <v>93</v>
      </c>
      <c r="C60" s="376">
        <v>0.65148484706878695</v>
      </c>
      <c r="D60" s="376">
        <v>0</v>
      </c>
      <c r="E60" s="376">
        <v>0</v>
      </c>
      <c r="F60" s="376">
        <v>0</v>
      </c>
      <c r="G60" s="376">
        <v>1.48704564198852E-2</v>
      </c>
      <c r="H60" s="376">
        <v>0.30154070258140597</v>
      </c>
      <c r="I60" s="376">
        <v>0</v>
      </c>
      <c r="J60" s="376">
        <v>3.2103970646858201E-2</v>
      </c>
    </row>
    <row r="61" spans="1:10" x14ac:dyDescent="0.2">
      <c r="A61" s="2" t="s">
        <v>80</v>
      </c>
      <c r="B61" s="379">
        <v>87</v>
      </c>
      <c r="C61" s="376">
        <v>0.58650475740432695</v>
      </c>
      <c r="D61" s="376">
        <v>0</v>
      </c>
      <c r="E61" s="376">
        <v>0</v>
      </c>
      <c r="F61" s="376">
        <v>0</v>
      </c>
      <c r="G61" s="376">
        <v>0</v>
      </c>
      <c r="H61" s="376">
        <v>0.413495242595673</v>
      </c>
      <c r="I61" s="376">
        <v>0</v>
      </c>
      <c r="J61" s="376">
        <v>0</v>
      </c>
    </row>
    <row r="62" spans="1:10" x14ac:dyDescent="0.2">
      <c r="A62" s="2" t="s">
        <v>81</v>
      </c>
      <c r="B62" s="379">
        <v>118</v>
      </c>
      <c r="C62" s="376">
        <v>0.730696201324463</v>
      </c>
      <c r="D62" s="376">
        <v>0</v>
      </c>
      <c r="E62" s="376">
        <v>3.6262173205614097E-2</v>
      </c>
      <c r="F62" s="376">
        <v>1.23692583292723E-2</v>
      </c>
      <c r="G62" s="376">
        <v>1.23692583292723E-2</v>
      </c>
      <c r="H62" s="376">
        <v>0.16876964271068601</v>
      </c>
      <c r="I62" s="376">
        <v>5.2689006552100199E-3</v>
      </c>
      <c r="J62" s="376">
        <v>3.42645421624184E-2</v>
      </c>
    </row>
    <row r="63" spans="1:10" x14ac:dyDescent="0.2">
      <c r="A63" s="2" t="s">
        <v>82</v>
      </c>
      <c r="B63" s="379">
        <v>88</v>
      </c>
      <c r="C63" s="376">
        <v>0.68655753135681197</v>
      </c>
      <c r="D63" s="376">
        <v>3.2865036278963103E-2</v>
      </c>
      <c r="E63" s="376">
        <v>1.8801707774400701E-2</v>
      </c>
      <c r="F63" s="376">
        <v>0</v>
      </c>
      <c r="G63" s="376">
        <v>0</v>
      </c>
      <c r="H63" s="376">
        <v>0.24169261753559099</v>
      </c>
      <c r="I63" s="376">
        <v>1.06822308152914E-2</v>
      </c>
      <c r="J63" s="376">
        <v>9.4008538872003607E-3</v>
      </c>
    </row>
    <row r="64" spans="1:10" x14ac:dyDescent="0.2">
      <c r="A64" s="2" t="s">
        <v>83</v>
      </c>
      <c r="B64" s="379">
        <v>96</v>
      </c>
      <c r="C64" s="376">
        <v>0.59500277042388905</v>
      </c>
      <c r="D64" s="376">
        <v>2.8908159583806999E-2</v>
      </c>
      <c r="E64" s="376">
        <v>0</v>
      </c>
      <c r="F64" s="376">
        <v>0</v>
      </c>
      <c r="G64" s="376">
        <v>0</v>
      </c>
      <c r="H64" s="376">
        <v>0.36930376291275002</v>
      </c>
      <c r="I64" s="376">
        <v>0</v>
      </c>
      <c r="J64" s="376">
        <v>6.7853317596018297E-3</v>
      </c>
    </row>
    <row r="65" spans="1:10" x14ac:dyDescent="0.2">
      <c r="A65" s="2" t="s">
        <v>84</v>
      </c>
      <c r="B65" s="379">
        <v>83</v>
      </c>
      <c r="C65" s="376">
        <v>0.68503201007842995</v>
      </c>
      <c r="D65" s="376">
        <v>0</v>
      </c>
      <c r="E65" s="376">
        <v>0</v>
      </c>
      <c r="F65" s="376">
        <v>1.8431464210152598E-2</v>
      </c>
      <c r="G65" s="376">
        <v>0</v>
      </c>
      <c r="H65" s="376">
        <v>0.296536535024643</v>
      </c>
      <c r="I65" s="376">
        <v>0</v>
      </c>
      <c r="J65" s="376">
        <v>0</v>
      </c>
    </row>
    <row r="66" spans="1:10" x14ac:dyDescent="0.2">
      <c r="A66" s="2" t="s">
        <v>85</v>
      </c>
      <c r="B66" s="379">
        <v>95</v>
      </c>
      <c r="C66" s="376">
        <v>0.74802672863006603</v>
      </c>
      <c r="D66" s="376">
        <v>0</v>
      </c>
      <c r="E66" s="376">
        <v>1.7432825639843899E-2</v>
      </c>
      <c r="F66" s="376">
        <v>0</v>
      </c>
      <c r="G66" s="376">
        <v>0</v>
      </c>
      <c r="H66" s="376">
        <v>0.16411283612251301</v>
      </c>
      <c r="I66" s="376">
        <v>6.5882662311196301E-3</v>
      </c>
      <c r="J66" s="376">
        <v>6.3839361071586595E-2</v>
      </c>
    </row>
    <row r="67" spans="1:10" x14ac:dyDescent="0.2">
      <c r="A67" s="2" t="s">
        <v>86</v>
      </c>
      <c r="B67" s="379">
        <v>104</v>
      </c>
      <c r="C67" s="376">
        <v>0.73585534095764205</v>
      </c>
      <c r="D67" s="376">
        <v>0</v>
      </c>
      <c r="E67" s="376">
        <v>0</v>
      </c>
      <c r="F67" s="376">
        <v>1.80051829665899E-2</v>
      </c>
      <c r="G67" s="376">
        <v>0</v>
      </c>
      <c r="H67" s="376">
        <v>0.19426019489765201</v>
      </c>
      <c r="I67" s="376">
        <v>0</v>
      </c>
      <c r="J67" s="376">
        <v>5.18792569637299E-2</v>
      </c>
    </row>
    <row r="68" spans="1:10" x14ac:dyDescent="0.2">
      <c r="A68" s="2" t="s">
        <v>87</v>
      </c>
      <c r="B68" s="379">
        <v>90</v>
      </c>
      <c r="C68" s="376">
        <v>0.66344785690307595</v>
      </c>
      <c r="D68" s="376">
        <v>1.91696062684059E-2</v>
      </c>
      <c r="E68" s="376">
        <v>1.1846028268337199E-2</v>
      </c>
      <c r="F68" s="376">
        <v>0</v>
      </c>
      <c r="G68" s="376">
        <v>0</v>
      </c>
      <c r="H68" s="376">
        <v>0.236056193709373</v>
      </c>
      <c r="I68" s="376">
        <v>0</v>
      </c>
      <c r="J68" s="376">
        <v>6.9480292499065399E-2</v>
      </c>
    </row>
    <row r="69" spans="1:10" x14ac:dyDescent="0.2">
      <c r="A69" s="2" t="s">
        <v>88</v>
      </c>
      <c r="B69" s="379">
        <v>108</v>
      </c>
      <c r="C69" s="376">
        <v>0.74467080831527699</v>
      </c>
      <c r="D69" s="376">
        <v>1.3468785211443899E-2</v>
      </c>
      <c r="E69" s="376">
        <v>3.2178658992052099E-2</v>
      </c>
      <c r="F69" s="376">
        <v>0</v>
      </c>
      <c r="G69" s="376">
        <v>0</v>
      </c>
      <c r="H69" s="376">
        <v>0.191144824028015</v>
      </c>
      <c r="I69" s="376">
        <v>0</v>
      </c>
      <c r="J69" s="376">
        <v>1.8536902964115101E-2</v>
      </c>
    </row>
    <row r="70" spans="1:10" x14ac:dyDescent="0.2">
      <c r="A70" s="2" t="s">
        <v>89</v>
      </c>
      <c r="B70" s="379">
        <v>101</v>
      </c>
      <c r="C70" s="376">
        <v>0.60304057598114003</v>
      </c>
      <c r="D70" s="376">
        <v>7.4534439481794799E-3</v>
      </c>
      <c r="E70" s="376">
        <v>2.68086958676577E-2</v>
      </c>
      <c r="F70" s="376">
        <v>0</v>
      </c>
      <c r="G70" s="376">
        <v>0</v>
      </c>
      <c r="H70" s="376">
        <v>0.35694545507431003</v>
      </c>
      <c r="I70" s="376">
        <v>5.75180491432548E-3</v>
      </c>
      <c r="J70" s="376">
        <v>0</v>
      </c>
    </row>
    <row r="71" spans="1:10" x14ac:dyDescent="0.2">
      <c r="A71" s="3" t="s">
        <v>90</v>
      </c>
      <c r="B71" s="380">
        <v>78</v>
      </c>
      <c r="C71" s="377">
        <v>0.68513149023055997</v>
      </c>
      <c r="D71" s="377">
        <v>0</v>
      </c>
      <c r="E71" s="377">
        <v>0</v>
      </c>
      <c r="F71" s="377">
        <v>0</v>
      </c>
      <c r="G71" s="377">
        <v>0</v>
      </c>
      <c r="H71" s="377">
        <v>0.31486853957176197</v>
      </c>
      <c r="I71" s="377">
        <v>0</v>
      </c>
      <c r="J71" s="377">
        <v>0</v>
      </c>
    </row>
    <row r="73" spans="1:10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295</v>
      </c>
    </row>
    <row r="4" spans="1:6" x14ac:dyDescent="0.2">
      <c r="A4" t="s">
        <v>296</v>
      </c>
    </row>
    <row r="5" spans="1:6" x14ac:dyDescent="0.2">
      <c r="A5" s="4" t="s">
        <v>24</v>
      </c>
      <c r="B5" s="4" t="s">
        <v>4</v>
      </c>
      <c r="C5" s="4" t="s">
        <v>297</v>
      </c>
      <c r="D5" s="4" t="s">
        <v>298</v>
      </c>
      <c r="E5" s="4" t="s">
        <v>299</v>
      </c>
      <c r="F5" s="4" t="s">
        <v>300</v>
      </c>
    </row>
    <row r="6" spans="1:6" x14ac:dyDescent="0.2">
      <c r="A6" s="5" t="s">
        <v>26</v>
      </c>
      <c r="B6" s="384" t="s">
        <v>1</v>
      </c>
      <c r="C6" s="381" t="s">
        <v>1</v>
      </c>
      <c r="D6" s="381" t="s">
        <v>1</v>
      </c>
      <c r="E6" s="381" t="s">
        <v>1</v>
      </c>
      <c r="F6" s="381" t="s">
        <v>1</v>
      </c>
    </row>
    <row r="7" spans="1:6" x14ac:dyDescent="0.2">
      <c r="A7" s="2" t="s">
        <v>26</v>
      </c>
      <c r="B7" s="385">
        <v>8847</v>
      </c>
      <c r="C7" s="382">
        <v>7.1406386792659801E-2</v>
      </c>
      <c r="D7" s="382">
        <v>0.236627712845802</v>
      </c>
      <c r="E7" s="382">
        <v>0.21782995760440799</v>
      </c>
      <c r="F7" s="382">
        <v>0.47413596510887102</v>
      </c>
    </row>
    <row r="8" spans="1:6" x14ac:dyDescent="0.2">
      <c r="A8" s="5" t="s">
        <v>27</v>
      </c>
      <c r="B8" s="384" t="s">
        <v>1</v>
      </c>
      <c r="C8" s="381" t="s">
        <v>1</v>
      </c>
      <c r="D8" s="381" t="s">
        <v>1</v>
      </c>
      <c r="E8" s="381" t="s">
        <v>1</v>
      </c>
      <c r="F8" s="381" t="s">
        <v>1</v>
      </c>
    </row>
    <row r="9" spans="1:6" x14ac:dyDescent="0.2">
      <c r="A9" s="2" t="s">
        <v>28</v>
      </c>
      <c r="B9" s="385">
        <v>100</v>
      </c>
      <c r="C9" s="382">
        <v>8.6701661348342896E-2</v>
      </c>
      <c r="D9" s="382">
        <v>8.3201311528682695E-2</v>
      </c>
      <c r="E9" s="382">
        <v>0.180077984929085</v>
      </c>
      <c r="F9" s="382">
        <v>0.65001904964446999</v>
      </c>
    </row>
    <row r="10" spans="1:6" x14ac:dyDescent="0.2">
      <c r="A10" s="2" t="s">
        <v>29</v>
      </c>
      <c r="B10" s="385">
        <v>99</v>
      </c>
      <c r="C10" s="382">
        <v>6.7751295864582103E-2</v>
      </c>
      <c r="D10" s="382">
        <v>0.146394789218903</v>
      </c>
      <c r="E10" s="382">
        <v>0.17920164763927501</v>
      </c>
      <c r="F10" s="382">
        <v>0.60665225982666005</v>
      </c>
    </row>
    <row r="11" spans="1:6" x14ac:dyDescent="0.2">
      <c r="A11" s="2" t="s">
        <v>30</v>
      </c>
      <c r="B11" s="385">
        <v>121</v>
      </c>
      <c r="C11" s="382">
        <v>0.10901939123868901</v>
      </c>
      <c r="D11" s="382">
        <v>0.19801105558872201</v>
      </c>
      <c r="E11" s="382">
        <v>0.229428395628929</v>
      </c>
      <c r="F11" s="382">
        <v>0.463541150093079</v>
      </c>
    </row>
    <row r="12" spans="1:6" x14ac:dyDescent="0.2">
      <c r="A12" s="2" t="s">
        <v>31</v>
      </c>
      <c r="B12" s="385">
        <v>100</v>
      </c>
      <c r="C12" s="382">
        <v>5.4751038551330601E-2</v>
      </c>
      <c r="D12" s="382">
        <v>0.18341439962387099</v>
      </c>
      <c r="E12" s="382">
        <v>0.14002273976802801</v>
      </c>
      <c r="F12" s="382">
        <v>0.62181180715560902</v>
      </c>
    </row>
    <row r="13" spans="1:6" x14ac:dyDescent="0.2">
      <c r="A13" s="2" t="s">
        <v>32</v>
      </c>
      <c r="B13" s="385">
        <v>103</v>
      </c>
      <c r="C13" s="382">
        <v>5.3901482373476001E-2</v>
      </c>
      <c r="D13" s="382">
        <v>0.127378940582275</v>
      </c>
      <c r="E13" s="382">
        <v>5.87292090058327E-2</v>
      </c>
      <c r="F13" s="382">
        <v>0.759990394115448</v>
      </c>
    </row>
    <row r="14" spans="1:6" x14ac:dyDescent="0.2">
      <c r="A14" s="2" t="s">
        <v>33</v>
      </c>
      <c r="B14" s="385">
        <v>91</v>
      </c>
      <c r="C14" s="382">
        <v>4.8389200121164301E-2</v>
      </c>
      <c r="D14" s="382">
        <v>0.15834856033325201</v>
      </c>
      <c r="E14" s="382">
        <v>0.104329310357571</v>
      </c>
      <c r="F14" s="382">
        <v>0.68893289566039995</v>
      </c>
    </row>
    <row r="15" spans="1:6" x14ac:dyDescent="0.2">
      <c r="A15" s="2" t="s">
        <v>34</v>
      </c>
      <c r="B15" s="385">
        <v>88</v>
      </c>
      <c r="C15" s="382">
        <v>6.1490993946790702E-2</v>
      </c>
      <c r="D15" s="382">
        <v>0.13846339285373699</v>
      </c>
      <c r="E15" s="382">
        <v>0.133591428399086</v>
      </c>
      <c r="F15" s="382">
        <v>0.66645419597625699</v>
      </c>
    </row>
    <row r="16" spans="1:6" x14ac:dyDescent="0.2">
      <c r="A16" s="2" t="s">
        <v>35</v>
      </c>
      <c r="B16" s="385">
        <v>97</v>
      </c>
      <c r="C16" s="382">
        <v>9.4120517373084994E-2</v>
      </c>
      <c r="D16" s="382">
        <v>0.13162969052791601</v>
      </c>
      <c r="E16" s="382">
        <v>0.25722822546958901</v>
      </c>
      <c r="F16" s="382">
        <v>0.51702159643173196</v>
      </c>
    </row>
    <row r="17" spans="1:6" x14ac:dyDescent="0.2">
      <c r="A17" s="2" t="s">
        <v>36</v>
      </c>
      <c r="B17" s="385">
        <v>72</v>
      </c>
      <c r="C17" s="382">
        <v>6.60733953118324E-2</v>
      </c>
      <c r="D17" s="382">
        <v>0.20082770287990601</v>
      </c>
      <c r="E17" s="382">
        <v>0.30416354537010198</v>
      </c>
      <c r="F17" s="382">
        <v>0.42893537878990201</v>
      </c>
    </row>
    <row r="18" spans="1:6" x14ac:dyDescent="0.2">
      <c r="A18" s="2" t="s">
        <v>37</v>
      </c>
      <c r="B18" s="385">
        <v>73</v>
      </c>
      <c r="C18" s="382">
        <v>4.6264071017503697E-2</v>
      </c>
      <c r="D18" s="382">
        <v>0.23486424982547799</v>
      </c>
      <c r="E18" s="382">
        <v>0.35249793529510498</v>
      </c>
      <c r="F18" s="382">
        <v>0.36637374758720398</v>
      </c>
    </row>
    <row r="19" spans="1:6" x14ac:dyDescent="0.2">
      <c r="A19" s="2" t="s">
        <v>38</v>
      </c>
      <c r="B19" s="385">
        <v>93</v>
      </c>
      <c r="C19" s="382">
        <v>2.83029358834028E-2</v>
      </c>
      <c r="D19" s="382">
        <v>0.218322649598122</v>
      </c>
      <c r="E19" s="382">
        <v>0.24464808404445601</v>
      </c>
      <c r="F19" s="382">
        <v>0.50872629880905196</v>
      </c>
    </row>
    <row r="20" spans="1:6" x14ac:dyDescent="0.2">
      <c r="A20" s="2" t="s">
        <v>39</v>
      </c>
      <c r="B20" s="385">
        <v>86</v>
      </c>
      <c r="C20" s="382">
        <v>5.8122694492340102E-2</v>
      </c>
      <c r="D20" s="382">
        <v>0.19356775283813499</v>
      </c>
      <c r="E20" s="382">
        <v>0.223087623715401</v>
      </c>
      <c r="F20" s="382">
        <v>0.52522194385528598</v>
      </c>
    </row>
    <row r="21" spans="1:6" x14ac:dyDescent="0.2">
      <c r="A21" s="2" t="s">
        <v>40</v>
      </c>
      <c r="B21" s="385">
        <v>73</v>
      </c>
      <c r="C21" s="382">
        <v>2.0733967423439002E-2</v>
      </c>
      <c r="D21" s="382">
        <v>9.2472337186336503E-2</v>
      </c>
      <c r="E21" s="382">
        <v>0.169817894697189</v>
      </c>
      <c r="F21" s="382">
        <v>0.71697580814361594</v>
      </c>
    </row>
    <row r="22" spans="1:6" x14ac:dyDescent="0.2">
      <c r="A22" s="2" t="s">
        <v>41</v>
      </c>
      <c r="B22" s="385">
        <v>97</v>
      </c>
      <c r="C22" s="382">
        <v>8.8443554937839494E-2</v>
      </c>
      <c r="D22" s="382">
        <v>0.23068892955779999</v>
      </c>
      <c r="E22" s="382">
        <v>0.22317487001419101</v>
      </c>
      <c r="F22" s="382">
        <v>0.45769265294075001</v>
      </c>
    </row>
    <row r="23" spans="1:6" x14ac:dyDescent="0.2">
      <c r="A23" s="2" t="s">
        <v>42</v>
      </c>
      <c r="B23" s="385">
        <v>98</v>
      </c>
      <c r="C23" s="382">
        <v>8.4979288280010196E-2</v>
      </c>
      <c r="D23" s="382">
        <v>0.230534687638283</v>
      </c>
      <c r="E23" s="382">
        <v>0.19304683804511999</v>
      </c>
      <c r="F23" s="382">
        <v>0.49143919348716703</v>
      </c>
    </row>
    <row r="24" spans="1:6" x14ac:dyDescent="0.2">
      <c r="A24" s="2" t="s">
        <v>43</v>
      </c>
      <c r="B24" s="385">
        <v>96</v>
      </c>
      <c r="C24" s="382">
        <v>5.67207932472229E-2</v>
      </c>
      <c r="D24" s="382">
        <v>0.22853663563728299</v>
      </c>
      <c r="E24" s="382">
        <v>0.21873092651367201</v>
      </c>
      <c r="F24" s="382">
        <v>0.49601164460182201</v>
      </c>
    </row>
    <row r="25" spans="1:6" x14ac:dyDescent="0.2">
      <c r="A25" s="2" t="s">
        <v>44</v>
      </c>
      <c r="B25" s="385">
        <v>92</v>
      </c>
      <c r="C25" s="382">
        <v>3.81317809224129E-2</v>
      </c>
      <c r="D25" s="382">
        <v>0.168883666396141</v>
      </c>
      <c r="E25" s="382">
        <v>0.226943910121918</v>
      </c>
      <c r="F25" s="382">
        <v>0.56604063510894798</v>
      </c>
    </row>
    <row r="26" spans="1:6" x14ac:dyDescent="0.2">
      <c r="A26" s="2" t="s">
        <v>45</v>
      </c>
      <c r="B26" s="385">
        <v>87</v>
      </c>
      <c r="C26" s="382">
        <v>9.9834233522415203E-2</v>
      </c>
      <c r="D26" s="382">
        <v>0.24319219589233401</v>
      </c>
      <c r="E26" s="382">
        <v>0.18933679163455999</v>
      </c>
      <c r="F26" s="382">
        <v>0.46763679385185197</v>
      </c>
    </row>
    <row r="27" spans="1:6" x14ac:dyDescent="0.2">
      <c r="A27" s="2" t="s">
        <v>46</v>
      </c>
      <c r="B27" s="385">
        <v>85</v>
      </c>
      <c r="C27" s="382">
        <v>1.2775163166225E-2</v>
      </c>
      <c r="D27" s="382">
        <v>0.17022129893302901</v>
      </c>
      <c r="E27" s="382">
        <v>0.273101896047592</v>
      </c>
      <c r="F27" s="382">
        <v>0.54390162229537997</v>
      </c>
    </row>
    <row r="28" spans="1:6" x14ac:dyDescent="0.2">
      <c r="A28" s="2" t="s">
        <v>47</v>
      </c>
      <c r="B28" s="385">
        <v>100</v>
      </c>
      <c r="C28" s="382">
        <v>6.0693100094795199E-2</v>
      </c>
      <c r="D28" s="382">
        <v>0.116551078855991</v>
      </c>
      <c r="E28" s="382">
        <v>0.210705816745758</v>
      </c>
      <c r="F28" s="382">
        <v>0.61204999685287498</v>
      </c>
    </row>
    <row r="29" spans="1:6" x14ac:dyDescent="0.2">
      <c r="A29" s="2" t="s">
        <v>48</v>
      </c>
      <c r="B29" s="385">
        <v>90</v>
      </c>
      <c r="C29" s="382">
        <v>5.6654155254364E-2</v>
      </c>
      <c r="D29" s="382">
        <v>0.17245325446128801</v>
      </c>
      <c r="E29" s="382">
        <v>0.23152938485145599</v>
      </c>
      <c r="F29" s="382">
        <v>0.53936320543289196</v>
      </c>
    </row>
    <row r="30" spans="1:6" x14ac:dyDescent="0.2">
      <c r="A30" s="2" t="s">
        <v>49</v>
      </c>
      <c r="B30" s="385">
        <v>84</v>
      </c>
      <c r="C30" s="382">
        <v>1.7208671197295199E-2</v>
      </c>
      <c r="D30" s="382">
        <v>0.183958649635315</v>
      </c>
      <c r="E30" s="382">
        <v>0.26834687590599099</v>
      </c>
      <c r="F30" s="382">
        <v>0.53048580884933505</v>
      </c>
    </row>
    <row r="31" spans="1:6" x14ac:dyDescent="0.2">
      <c r="A31" s="2" t="s">
        <v>50</v>
      </c>
      <c r="B31" s="385">
        <v>78</v>
      </c>
      <c r="C31" s="382">
        <v>1.5623795799911E-2</v>
      </c>
      <c r="D31" s="382">
        <v>0.17135736346244801</v>
      </c>
      <c r="E31" s="382">
        <v>0.28128641843795799</v>
      </c>
      <c r="F31" s="382">
        <v>0.53173243999481201</v>
      </c>
    </row>
    <row r="32" spans="1:6" x14ac:dyDescent="0.2">
      <c r="A32" s="2" t="s">
        <v>51</v>
      </c>
      <c r="B32" s="385">
        <v>100</v>
      </c>
      <c r="C32" s="382">
        <v>8.1606611609458896E-2</v>
      </c>
      <c r="D32" s="382">
        <v>0.22140184044837999</v>
      </c>
      <c r="E32" s="382">
        <v>0.25408908724784901</v>
      </c>
      <c r="F32" s="382">
        <v>0.44290247559547402</v>
      </c>
    </row>
    <row r="33" spans="1:6" x14ac:dyDescent="0.2">
      <c r="A33" s="2" t="s">
        <v>52</v>
      </c>
      <c r="B33" s="385">
        <v>90</v>
      </c>
      <c r="C33" s="382">
        <v>3.6934204399585703E-2</v>
      </c>
      <c r="D33" s="382">
        <v>0.1554996073246</v>
      </c>
      <c r="E33" s="382">
        <v>0.25349056720733598</v>
      </c>
      <c r="F33" s="382">
        <v>0.55407559871673595</v>
      </c>
    </row>
    <row r="34" spans="1:6" x14ac:dyDescent="0.2">
      <c r="A34" s="2" t="s">
        <v>53</v>
      </c>
      <c r="B34" s="385">
        <v>92</v>
      </c>
      <c r="C34" s="382">
        <v>8.4807174280285801E-3</v>
      </c>
      <c r="D34" s="382">
        <v>0.19182376563549</v>
      </c>
      <c r="E34" s="382">
        <v>0.17320573329925501</v>
      </c>
      <c r="F34" s="382">
        <v>0.626489758491516</v>
      </c>
    </row>
    <row r="35" spans="1:6" x14ac:dyDescent="0.2">
      <c r="A35" s="2" t="s">
        <v>54</v>
      </c>
      <c r="B35" s="385">
        <v>91</v>
      </c>
      <c r="C35" s="382">
        <v>6.7297734320163699E-2</v>
      </c>
      <c r="D35" s="382">
        <v>0.24877393245696999</v>
      </c>
      <c r="E35" s="382">
        <v>0.14202645421028101</v>
      </c>
      <c r="F35" s="382">
        <v>0.54190188646316495</v>
      </c>
    </row>
    <row r="36" spans="1:6" x14ac:dyDescent="0.2">
      <c r="A36" s="2" t="s">
        <v>55</v>
      </c>
      <c r="B36" s="385">
        <v>73</v>
      </c>
      <c r="C36" s="382">
        <v>5.1765818148851402E-2</v>
      </c>
      <c r="D36" s="382">
        <v>0.18047505617141699</v>
      </c>
      <c r="E36" s="382">
        <v>0.28654655814170799</v>
      </c>
      <c r="F36" s="382">
        <v>0.48121258616447399</v>
      </c>
    </row>
    <row r="37" spans="1:6" x14ac:dyDescent="0.2">
      <c r="A37" s="2" t="s">
        <v>56</v>
      </c>
      <c r="B37" s="385">
        <v>82</v>
      </c>
      <c r="C37" s="382">
        <v>1.47799029946327E-2</v>
      </c>
      <c r="D37" s="382">
        <v>0.196734368801117</v>
      </c>
      <c r="E37" s="382">
        <v>0.16985225677490201</v>
      </c>
      <c r="F37" s="382">
        <v>0.61863350868225098</v>
      </c>
    </row>
    <row r="38" spans="1:6" x14ac:dyDescent="0.2">
      <c r="A38" s="2" t="s">
        <v>57</v>
      </c>
      <c r="B38" s="385">
        <v>101</v>
      </c>
      <c r="C38" s="382">
        <v>5.8516155928373302E-2</v>
      </c>
      <c r="D38" s="382">
        <v>0.144592970609665</v>
      </c>
      <c r="E38" s="382">
        <v>0.123015068471432</v>
      </c>
      <c r="F38" s="382">
        <v>0.67387580871581998</v>
      </c>
    </row>
    <row r="39" spans="1:6" x14ac:dyDescent="0.2">
      <c r="A39" s="2" t="s">
        <v>58</v>
      </c>
      <c r="B39" s="385">
        <v>99</v>
      </c>
      <c r="C39" s="382">
        <v>5.7217817753553397E-2</v>
      </c>
      <c r="D39" s="382">
        <v>0.19106400012970001</v>
      </c>
      <c r="E39" s="382">
        <v>0.17689374089241</v>
      </c>
      <c r="F39" s="382">
        <v>0.57482445240020796</v>
      </c>
    </row>
    <row r="40" spans="1:6" x14ac:dyDescent="0.2">
      <c r="A40" s="2" t="s">
        <v>59</v>
      </c>
      <c r="B40" s="385">
        <v>93</v>
      </c>
      <c r="C40" s="382">
        <v>0.13952305912971499</v>
      </c>
      <c r="D40" s="382">
        <v>0.15667057037353499</v>
      </c>
      <c r="E40" s="382">
        <v>0.19028991460800199</v>
      </c>
      <c r="F40" s="382">
        <v>0.513516426086426</v>
      </c>
    </row>
    <row r="41" spans="1:6" x14ac:dyDescent="0.2">
      <c r="A41" s="2" t="s">
        <v>60</v>
      </c>
      <c r="B41" s="385">
        <v>92</v>
      </c>
      <c r="C41" s="382">
        <v>2.63970587402582E-2</v>
      </c>
      <c r="D41" s="382">
        <v>0.294874727725983</v>
      </c>
      <c r="E41" s="382">
        <v>0.25285130739211997</v>
      </c>
      <c r="F41" s="382">
        <v>0.425876885652542</v>
      </c>
    </row>
    <row r="42" spans="1:6" x14ac:dyDescent="0.2">
      <c r="A42" s="2" t="s">
        <v>61</v>
      </c>
      <c r="B42" s="385">
        <v>94</v>
      </c>
      <c r="C42" s="382">
        <v>5.0718776881694801E-2</v>
      </c>
      <c r="D42" s="382">
        <v>0.14956900477409399</v>
      </c>
      <c r="E42" s="382">
        <v>0.18854683637618999</v>
      </c>
      <c r="F42" s="382">
        <v>0.61116540431976296</v>
      </c>
    </row>
    <row r="43" spans="1:6" x14ac:dyDescent="0.2">
      <c r="A43" s="2" t="s">
        <v>62</v>
      </c>
      <c r="B43" s="385">
        <v>83</v>
      </c>
      <c r="C43" s="382">
        <v>1.75578501075506E-2</v>
      </c>
      <c r="D43" s="382">
        <v>0.15066847205162001</v>
      </c>
      <c r="E43" s="382">
        <v>0.174512580037117</v>
      </c>
      <c r="F43" s="382">
        <v>0.65726107358932495</v>
      </c>
    </row>
    <row r="44" spans="1:6" x14ac:dyDescent="0.2">
      <c r="A44" s="2" t="s">
        <v>63</v>
      </c>
      <c r="B44" s="385">
        <v>93</v>
      </c>
      <c r="C44" s="382">
        <v>0</v>
      </c>
      <c r="D44" s="382">
        <v>0.21420325338840501</v>
      </c>
      <c r="E44" s="382">
        <v>0.21075418591499301</v>
      </c>
      <c r="F44" s="382">
        <v>0.57504254579544101</v>
      </c>
    </row>
    <row r="45" spans="1:6" x14ac:dyDescent="0.2">
      <c r="A45" s="2" t="s">
        <v>64</v>
      </c>
      <c r="B45" s="385">
        <v>92</v>
      </c>
      <c r="C45" s="382">
        <v>1.25139718875289E-2</v>
      </c>
      <c r="D45" s="382">
        <v>0.24480247497558599</v>
      </c>
      <c r="E45" s="382">
        <v>0.196532472968102</v>
      </c>
      <c r="F45" s="382">
        <v>0.54615110158920299</v>
      </c>
    </row>
    <row r="46" spans="1:6" x14ac:dyDescent="0.2">
      <c r="A46" s="2" t="s">
        <v>65</v>
      </c>
      <c r="B46" s="385">
        <v>96</v>
      </c>
      <c r="C46" s="382">
        <v>3.8555093109607697E-2</v>
      </c>
      <c r="D46" s="382">
        <v>0.203993260860443</v>
      </c>
      <c r="E46" s="382">
        <v>0.24698007106781</v>
      </c>
      <c r="F46" s="382">
        <v>0.51047158241271995</v>
      </c>
    </row>
    <row r="47" spans="1:6" x14ac:dyDescent="0.2">
      <c r="A47" s="2" t="s">
        <v>66</v>
      </c>
      <c r="B47" s="385">
        <v>96</v>
      </c>
      <c r="C47" s="382">
        <v>2.74288672953844E-2</v>
      </c>
      <c r="D47" s="382">
        <v>0.134782269597054</v>
      </c>
      <c r="E47" s="382">
        <v>0.20392514765262601</v>
      </c>
      <c r="F47" s="382">
        <v>0.63386374711990401</v>
      </c>
    </row>
    <row r="48" spans="1:6" x14ac:dyDescent="0.2">
      <c r="A48" s="2" t="s">
        <v>67</v>
      </c>
      <c r="B48" s="385">
        <v>81</v>
      </c>
      <c r="C48" s="382">
        <v>3.0697107315063501E-2</v>
      </c>
      <c r="D48" s="382">
        <v>0.181167483329773</v>
      </c>
      <c r="E48" s="382">
        <v>0.101656854152679</v>
      </c>
      <c r="F48" s="382">
        <v>0.68647855520248402</v>
      </c>
    </row>
    <row r="49" spans="1:6" x14ac:dyDescent="0.2">
      <c r="A49" s="2" t="s">
        <v>68</v>
      </c>
      <c r="B49" s="385">
        <v>82</v>
      </c>
      <c r="C49" s="382">
        <v>6.9406315684318501E-2</v>
      </c>
      <c r="D49" s="382">
        <v>0.112092576920986</v>
      </c>
      <c r="E49" s="382">
        <v>0.27498590946197499</v>
      </c>
      <c r="F49" s="382">
        <v>0.543515205383301</v>
      </c>
    </row>
    <row r="50" spans="1:6" x14ac:dyDescent="0.2">
      <c r="A50" s="2" t="s">
        <v>69</v>
      </c>
      <c r="B50" s="385">
        <v>63</v>
      </c>
      <c r="C50" s="382">
        <v>2.8849584981799101E-2</v>
      </c>
      <c r="D50" s="382">
        <v>0.36230549216270402</v>
      </c>
      <c r="E50" s="382">
        <v>0.41456282138824502</v>
      </c>
      <c r="F50" s="382">
        <v>0.19428209960460699</v>
      </c>
    </row>
    <row r="51" spans="1:6" x14ac:dyDescent="0.2">
      <c r="A51" s="2" t="s">
        <v>70</v>
      </c>
      <c r="B51" s="385">
        <v>94</v>
      </c>
      <c r="C51" s="382">
        <v>4.1285827755927998E-2</v>
      </c>
      <c r="D51" s="382">
        <v>0.360848158597946</v>
      </c>
      <c r="E51" s="382">
        <v>0.28666952252388</v>
      </c>
      <c r="F51" s="382">
        <v>0.31119650602340698</v>
      </c>
    </row>
    <row r="52" spans="1:6" x14ac:dyDescent="0.2">
      <c r="A52" s="2" t="s">
        <v>71</v>
      </c>
      <c r="B52" s="385">
        <v>80</v>
      </c>
      <c r="C52" s="382">
        <v>2.3332038894295699E-2</v>
      </c>
      <c r="D52" s="382">
        <v>0.22232024371624001</v>
      </c>
      <c r="E52" s="382">
        <v>0.24727882444858601</v>
      </c>
      <c r="F52" s="382">
        <v>0.507068872451782</v>
      </c>
    </row>
    <row r="53" spans="1:6" x14ac:dyDescent="0.2">
      <c r="A53" s="2" t="s">
        <v>72</v>
      </c>
      <c r="B53" s="385">
        <v>91</v>
      </c>
      <c r="C53" s="382">
        <v>4.4872738420963301E-2</v>
      </c>
      <c r="D53" s="382">
        <v>0.263859122991562</v>
      </c>
      <c r="E53" s="382">
        <v>0.28578549623489402</v>
      </c>
      <c r="F53" s="382">
        <v>0.40548264980316201</v>
      </c>
    </row>
    <row r="54" spans="1:6" x14ac:dyDescent="0.2">
      <c r="A54" s="2" t="s">
        <v>73</v>
      </c>
      <c r="B54" s="385">
        <v>88</v>
      </c>
      <c r="C54" s="382">
        <v>6.2706343829631805E-2</v>
      </c>
      <c r="D54" s="382">
        <v>0.38523381948471103</v>
      </c>
      <c r="E54" s="382">
        <v>0.26967608928680398</v>
      </c>
      <c r="F54" s="382">
        <v>0.28238373994827298</v>
      </c>
    </row>
    <row r="55" spans="1:6" x14ac:dyDescent="0.2">
      <c r="A55" s="2" t="s">
        <v>74</v>
      </c>
      <c r="B55" s="385">
        <v>86</v>
      </c>
      <c r="C55" s="382">
        <v>4.4470921158790602E-2</v>
      </c>
      <c r="D55" s="382">
        <v>0.234542027115822</v>
      </c>
      <c r="E55" s="382">
        <v>0.198911592364311</v>
      </c>
      <c r="F55" s="382">
        <v>0.52207547426223799</v>
      </c>
    </row>
    <row r="56" spans="1:6" x14ac:dyDescent="0.2">
      <c r="A56" s="2" t="s">
        <v>75</v>
      </c>
      <c r="B56" s="385">
        <v>103</v>
      </c>
      <c r="C56" s="382">
        <v>4.8118866980075801E-2</v>
      </c>
      <c r="D56" s="382">
        <v>0.225578248500824</v>
      </c>
      <c r="E56" s="382">
        <v>0.15526899695396401</v>
      </c>
      <c r="F56" s="382">
        <v>0.571033895015717</v>
      </c>
    </row>
    <row r="57" spans="1:6" x14ac:dyDescent="0.2">
      <c r="A57" s="2" t="s">
        <v>76</v>
      </c>
      <c r="B57" s="385">
        <v>91</v>
      </c>
      <c r="C57" s="382">
        <v>0.111023388803005</v>
      </c>
      <c r="D57" s="382">
        <v>0.20050071179866799</v>
      </c>
      <c r="E57" s="382">
        <v>0.25217607617378202</v>
      </c>
      <c r="F57" s="382">
        <v>0.43629983067512501</v>
      </c>
    </row>
    <row r="58" spans="1:6" x14ac:dyDescent="0.2">
      <c r="A58" s="2" t="s">
        <v>77</v>
      </c>
      <c r="B58" s="385">
        <v>94</v>
      </c>
      <c r="C58" s="382">
        <v>4.76016588509083E-2</v>
      </c>
      <c r="D58" s="382">
        <v>0.22468897700309801</v>
      </c>
      <c r="E58" s="382">
        <v>0.25611791014671298</v>
      </c>
      <c r="F58" s="382">
        <v>0.47159144282340998</v>
      </c>
    </row>
    <row r="59" spans="1:6" x14ac:dyDescent="0.2">
      <c r="A59" s="2" t="s">
        <v>78</v>
      </c>
      <c r="B59" s="385">
        <v>84</v>
      </c>
      <c r="C59" s="382">
        <v>4.6360086649656303E-2</v>
      </c>
      <c r="D59" s="382">
        <v>0.243736192584038</v>
      </c>
      <c r="E59" s="382">
        <v>0.16458110511302901</v>
      </c>
      <c r="F59" s="382">
        <v>0.54532259702682495</v>
      </c>
    </row>
    <row r="60" spans="1:6" x14ac:dyDescent="0.2">
      <c r="A60" s="2" t="s">
        <v>79</v>
      </c>
      <c r="B60" s="385">
        <v>87</v>
      </c>
      <c r="C60" s="382">
        <v>4.82520423829556E-2</v>
      </c>
      <c r="D60" s="382">
        <v>0.22220864892005901</v>
      </c>
      <c r="E60" s="382">
        <v>0.200381770730019</v>
      </c>
      <c r="F60" s="382">
        <v>0.52915751934051503</v>
      </c>
    </row>
    <row r="61" spans="1:6" x14ac:dyDescent="0.2">
      <c r="A61" s="2" t="s">
        <v>80</v>
      </c>
      <c r="B61" s="385">
        <v>82</v>
      </c>
      <c r="C61" s="382">
        <v>8.7317407131195096E-2</v>
      </c>
      <c r="D61" s="382">
        <v>0.13697840273380299</v>
      </c>
      <c r="E61" s="382">
        <v>0.210602477192879</v>
      </c>
      <c r="F61" s="382">
        <v>0.56510168313980103</v>
      </c>
    </row>
    <row r="62" spans="1:6" x14ac:dyDescent="0.2">
      <c r="A62" s="2" t="s">
        <v>81</v>
      </c>
      <c r="B62" s="385">
        <v>111</v>
      </c>
      <c r="C62" s="382">
        <v>4.87929731607437E-2</v>
      </c>
      <c r="D62" s="382">
        <v>0.26235046982765198</v>
      </c>
      <c r="E62" s="382">
        <v>0.152774348855019</v>
      </c>
      <c r="F62" s="382">
        <v>0.53608220815658603</v>
      </c>
    </row>
    <row r="63" spans="1:6" x14ac:dyDescent="0.2">
      <c r="A63" s="2" t="s">
        <v>82</v>
      </c>
      <c r="B63" s="385">
        <v>87</v>
      </c>
      <c r="C63" s="382">
        <v>6.18617944419384E-2</v>
      </c>
      <c r="D63" s="382">
        <v>0.156073123216629</v>
      </c>
      <c r="E63" s="382">
        <v>0.22052171826362599</v>
      </c>
      <c r="F63" s="382">
        <v>0.56154334545135498</v>
      </c>
    </row>
    <row r="64" spans="1:6" x14ac:dyDescent="0.2">
      <c r="A64" s="2" t="s">
        <v>83</v>
      </c>
      <c r="B64" s="385">
        <v>90</v>
      </c>
      <c r="C64" s="382">
        <v>3.4455716609954799E-2</v>
      </c>
      <c r="D64" s="382">
        <v>0.14783382415771501</v>
      </c>
      <c r="E64" s="382">
        <v>0.23084086179733301</v>
      </c>
      <c r="F64" s="382">
        <v>0.586869597434998</v>
      </c>
    </row>
    <row r="65" spans="1:6" x14ac:dyDescent="0.2">
      <c r="A65" s="2" t="s">
        <v>84</v>
      </c>
      <c r="B65" s="385">
        <v>76</v>
      </c>
      <c r="C65" s="382">
        <v>3.9720561355352402E-2</v>
      </c>
      <c r="D65" s="382">
        <v>0.16374023258686099</v>
      </c>
      <c r="E65" s="382">
        <v>0.20329308509826699</v>
      </c>
      <c r="F65" s="382">
        <v>0.59324610233306896</v>
      </c>
    </row>
    <row r="66" spans="1:6" x14ac:dyDescent="0.2">
      <c r="A66" s="2" t="s">
        <v>85</v>
      </c>
      <c r="B66" s="385">
        <v>90</v>
      </c>
      <c r="C66" s="382">
        <v>3.9064548909664203E-2</v>
      </c>
      <c r="D66" s="382">
        <v>0.11994636803865399</v>
      </c>
      <c r="E66" s="382">
        <v>0.19271241128444699</v>
      </c>
      <c r="F66" s="382">
        <v>0.648276686668396</v>
      </c>
    </row>
    <row r="67" spans="1:6" x14ac:dyDescent="0.2">
      <c r="A67" s="2" t="s">
        <v>86</v>
      </c>
      <c r="B67" s="385">
        <v>100</v>
      </c>
      <c r="C67" s="382">
        <v>8.3973780274391202E-2</v>
      </c>
      <c r="D67" s="382">
        <v>9.02431085705757E-2</v>
      </c>
      <c r="E67" s="382">
        <v>0.16680873930454301</v>
      </c>
      <c r="F67" s="382">
        <v>0.658974349498749</v>
      </c>
    </row>
    <row r="68" spans="1:6" x14ac:dyDescent="0.2">
      <c r="A68" s="2" t="s">
        <v>87</v>
      </c>
      <c r="B68" s="385">
        <v>89</v>
      </c>
      <c r="C68" s="382">
        <v>9.1417230665683705E-2</v>
      </c>
      <c r="D68" s="382">
        <v>0.19184079766273501</v>
      </c>
      <c r="E68" s="382">
        <v>0.19088986515998799</v>
      </c>
      <c r="F68" s="382">
        <v>0.52585208415985096</v>
      </c>
    </row>
    <row r="69" spans="1:6" x14ac:dyDescent="0.2">
      <c r="A69" s="2" t="s">
        <v>88</v>
      </c>
      <c r="B69" s="385">
        <v>100</v>
      </c>
      <c r="C69" s="382">
        <v>7.8441739082336398E-2</v>
      </c>
      <c r="D69" s="382">
        <v>0.13123303651809701</v>
      </c>
      <c r="E69" s="382">
        <v>0.19688387215137501</v>
      </c>
      <c r="F69" s="382">
        <v>0.59344136714935303</v>
      </c>
    </row>
    <row r="70" spans="1:6" x14ac:dyDescent="0.2">
      <c r="A70" s="2" t="s">
        <v>89</v>
      </c>
      <c r="B70" s="385">
        <v>91</v>
      </c>
      <c r="C70" s="382">
        <v>3.5802129656076397E-2</v>
      </c>
      <c r="D70" s="382">
        <v>0.16058579087257399</v>
      </c>
      <c r="E70" s="382">
        <v>0.143085122108459</v>
      </c>
      <c r="F70" s="382">
        <v>0.66052699089050304</v>
      </c>
    </row>
    <row r="71" spans="1:6" x14ac:dyDescent="0.2">
      <c r="A71" s="3" t="s">
        <v>90</v>
      </c>
      <c r="B71" s="386">
        <v>71</v>
      </c>
      <c r="C71" s="383">
        <v>1.30829215049744E-2</v>
      </c>
      <c r="D71" s="383">
        <v>0.148417457938194</v>
      </c>
      <c r="E71" s="383">
        <v>0.149456486105919</v>
      </c>
      <c r="F71" s="383">
        <v>0.68904316425323497</v>
      </c>
    </row>
    <row r="73" spans="1:6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A74"/>
  <sheetViews>
    <sheetView showGridLines="0" workbookViewId="0">
      <pane xSplit="1" ySplit="5" topLeftCell="X6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27" width="12.77734375" bestFit="1" customWidth="1"/>
  </cols>
  <sheetData>
    <row r="1" spans="1:27" x14ac:dyDescent="0.2">
      <c r="A1" s="16" t="str">
        <f>HYPERLINK("#'Inhalt'!A1", "Inhalt")</f>
        <v>Inhalt</v>
      </c>
    </row>
    <row r="3" spans="1:27" x14ac:dyDescent="0.2">
      <c r="A3" s="1" t="s">
        <v>295</v>
      </c>
    </row>
    <row r="4" spans="1:27" x14ac:dyDescent="0.2">
      <c r="A4" t="s">
        <v>296</v>
      </c>
    </row>
    <row r="5" spans="1:27" ht="25.5" x14ac:dyDescent="0.2">
      <c r="A5" s="4" t="s">
        <v>24</v>
      </c>
      <c r="B5" s="4" t="s">
        <v>4</v>
      </c>
      <c r="C5" s="4" t="s">
        <v>301</v>
      </c>
      <c r="D5" s="4" t="s">
        <v>302</v>
      </c>
      <c r="E5" s="4" t="s">
        <v>303</v>
      </c>
      <c r="F5" s="4" t="s">
        <v>304</v>
      </c>
      <c r="G5" s="4" t="s">
        <v>305</v>
      </c>
      <c r="H5" s="4" t="s">
        <v>306</v>
      </c>
      <c r="I5" s="4" t="s">
        <v>307</v>
      </c>
      <c r="J5" s="4" t="s">
        <v>308</v>
      </c>
      <c r="K5" s="4" t="s">
        <v>309</v>
      </c>
      <c r="L5" s="4" t="s">
        <v>310</v>
      </c>
      <c r="M5" s="4" t="s">
        <v>311</v>
      </c>
      <c r="N5" s="4" t="s">
        <v>312</v>
      </c>
      <c r="O5" s="4" t="s">
        <v>313</v>
      </c>
      <c r="P5" s="4" t="s">
        <v>314</v>
      </c>
      <c r="Q5" s="4" t="s">
        <v>315</v>
      </c>
      <c r="R5" s="4" t="s">
        <v>316</v>
      </c>
      <c r="S5" s="4" t="s">
        <v>317</v>
      </c>
      <c r="T5" s="4" t="s">
        <v>318</v>
      </c>
      <c r="U5" s="4" t="s">
        <v>319</v>
      </c>
      <c r="V5" s="4" t="s">
        <v>320</v>
      </c>
      <c r="W5" s="4" t="s">
        <v>321</v>
      </c>
      <c r="X5" s="4" t="s">
        <v>322</v>
      </c>
      <c r="Y5" s="4" t="s">
        <v>323</v>
      </c>
      <c r="Z5" s="4" t="s">
        <v>324</v>
      </c>
      <c r="AA5" s="4" t="s">
        <v>111</v>
      </c>
    </row>
    <row r="6" spans="1:27" x14ac:dyDescent="0.2">
      <c r="A6" s="5" t="s">
        <v>26</v>
      </c>
      <c r="B6" s="390" t="s">
        <v>1</v>
      </c>
      <c r="C6" s="387" t="s">
        <v>1</v>
      </c>
      <c r="D6" s="387" t="s">
        <v>1</v>
      </c>
      <c r="E6" s="387" t="s">
        <v>1</v>
      </c>
      <c r="F6" s="387" t="s">
        <v>1</v>
      </c>
      <c r="G6" s="387" t="s">
        <v>1</v>
      </c>
      <c r="H6" s="387" t="s">
        <v>1</v>
      </c>
      <c r="I6" s="387" t="s">
        <v>1</v>
      </c>
      <c r="J6" s="387" t="s">
        <v>1</v>
      </c>
      <c r="K6" s="387" t="s">
        <v>1</v>
      </c>
      <c r="L6" s="387" t="s">
        <v>1</v>
      </c>
      <c r="M6" s="387" t="s">
        <v>1</v>
      </c>
      <c r="N6" s="387" t="s">
        <v>1</v>
      </c>
      <c r="O6" s="387" t="s">
        <v>1</v>
      </c>
      <c r="P6" s="387" t="s">
        <v>1</v>
      </c>
      <c r="Q6" s="387" t="s">
        <v>1</v>
      </c>
      <c r="R6" s="387" t="s">
        <v>1</v>
      </c>
      <c r="S6" s="387" t="s">
        <v>1</v>
      </c>
      <c r="T6" s="387" t="s">
        <v>1</v>
      </c>
      <c r="U6" s="387" t="s">
        <v>1</v>
      </c>
      <c r="V6" s="387" t="s">
        <v>1</v>
      </c>
      <c r="W6" s="387" t="s">
        <v>1</v>
      </c>
      <c r="X6" s="387" t="s">
        <v>1</v>
      </c>
      <c r="Y6" s="387" t="s">
        <v>1</v>
      </c>
      <c r="Z6" s="387" t="s">
        <v>1</v>
      </c>
      <c r="AA6" s="393" t="s">
        <v>1</v>
      </c>
    </row>
    <row r="7" spans="1:27" x14ac:dyDescent="0.2">
      <c r="A7" s="2" t="s">
        <v>26</v>
      </c>
      <c r="B7" s="391">
        <v>9031</v>
      </c>
      <c r="C7" s="388">
        <v>3.5530433058738702E-2</v>
      </c>
      <c r="D7" s="388">
        <v>1.5142197720706499E-2</v>
      </c>
      <c r="E7" s="388">
        <v>1.3830467127263499E-2</v>
      </c>
      <c r="F7" s="388">
        <v>1.7085522413253802E-2</v>
      </c>
      <c r="G7" s="388">
        <v>2.2811099886894198E-2</v>
      </c>
      <c r="H7" s="388">
        <v>7.2467260062694494E-2</v>
      </c>
      <c r="I7" s="388">
        <v>7.4179120361805004E-2</v>
      </c>
      <c r="J7" s="388">
        <v>8.1573843955993694E-2</v>
      </c>
      <c r="K7" s="388">
        <v>6.9707088172435802E-2</v>
      </c>
      <c r="L7" s="388">
        <v>6.5348327159881606E-2</v>
      </c>
      <c r="M7" s="388">
        <v>7.5034953653812395E-2</v>
      </c>
      <c r="N7" s="388">
        <v>8.3063036203384399E-2</v>
      </c>
      <c r="O7" s="388">
        <v>7.3385618627071394E-2</v>
      </c>
      <c r="P7" s="388">
        <v>5.6455738842487301E-2</v>
      </c>
      <c r="Q7" s="388">
        <v>4.5337777584791197E-2</v>
      </c>
      <c r="R7" s="388">
        <v>4.39042560756207E-2</v>
      </c>
      <c r="S7" s="388">
        <v>5.57471886277199E-2</v>
      </c>
      <c r="T7" s="388">
        <v>2.97388546168804E-2</v>
      </c>
      <c r="U7" s="388">
        <v>2.1320590749383E-2</v>
      </c>
      <c r="V7" s="388">
        <v>1.4025133103132199E-2</v>
      </c>
      <c r="W7" s="388">
        <v>5.0402721390128101E-3</v>
      </c>
      <c r="X7" s="388">
        <v>5.13357715681195E-3</v>
      </c>
      <c r="Y7" s="388">
        <v>6.0393586754798898E-3</v>
      </c>
      <c r="Z7" s="388">
        <v>1.8098296597600001E-2</v>
      </c>
      <c r="AA7" s="394">
        <v>1930.85327148438</v>
      </c>
    </row>
    <row r="8" spans="1:27" x14ac:dyDescent="0.2">
      <c r="A8" s="5" t="s">
        <v>27</v>
      </c>
      <c r="B8" s="390" t="s">
        <v>1</v>
      </c>
      <c r="C8" s="387" t="s">
        <v>1</v>
      </c>
      <c r="D8" s="387" t="s">
        <v>1</v>
      </c>
      <c r="E8" s="387" t="s">
        <v>1</v>
      </c>
      <c r="F8" s="387" t="s">
        <v>1</v>
      </c>
      <c r="G8" s="387" t="s">
        <v>1</v>
      </c>
      <c r="H8" s="387" t="s">
        <v>1</v>
      </c>
      <c r="I8" s="387" t="s">
        <v>1</v>
      </c>
      <c r="J8" s="387" t="s">
        <v>1</v>
      </c>
      <c r="K8" s="387" t="s">
        <v>1</v>
      </c>
      <c r="L8" s="387" t="s">
        <v>1</v>
      </c>
      <c r="M8" s="387" t="s">
        <v>1</v>
      </c>
      <c r="N8" s="387" t="s">
        <v>1</v>
      </c>
      <c r="O8" s="387" t="s">
        <v>1</v>
      </c>
      <c r="P8" s="387" t="s">
        <v>1</v>
      </c>
      <c r="Q8" s="387" t="s">
        <v>1</v>
      </c>
      <c r="R8" s="387" t="s">
        <v>1</v>
      </c>
      <c r="S8" s="387" t="s">
        <v>1</v>
      </c>
      <c r="T8" s="387" t="s">
        <v>1</v>
      </c>
      <c r="U8" s="387" t="s">
        <v>1</v>
      </c>
      <c r="V8" s="387" t="s">
        <v>1</v>
      </c>
      <c r="W8" s="387" t="s">
        <v>1</v>
      </c>
      <c r="X8" s="387" t="s">
        <v>1</v>
      </c>
      <c r="Y8" s="387" t="s">
        <v>1</v>
      </c>
      <c r="Z8" s="387" t="s">
        <v>1</v>
      </c>
      <c r="AA8" s="393" t="s">
        <v>1</v>
      </c>
    </row>
    <row r="9" spans="1:27" x14ac:dyDescent="0.2">
      <c r="A9" s="2" t="s">
        <v>28</v>
      </c>
      <c r="B9" s="391">
        <v>102</v>
      </c>
      <c r="C9" s="388">
        <v>2.2705329582095101E-2</v>
      </c>
      <c r="D9" s="388">
        <v>2.7377739548683201E-2</v>
      </c>
      <c r="E9" s="388">
        <v>8.1635182723402994E-3</v>
      </c>
      <c r="F9" s="388">
        <v>2.18140762299299E-2</v>
      </c>
      <c r="G9" s="388">
        <v>2.7377739548683201E-2</v>
      </c>
      <c r="H9" s="388">
        <v>3.06479129940271E-2</v>
      </c>
      <c r="I9" s="388">
        <v>7.9048033803701401E-3</v>
      </c>
      <c r="J9" s="388">
        <v>4.2759481817483902E-2</v>
      </c>
      <c r="K9" s="388">
        <v>6.0146920382976497E-2</v>
      </c>
      <c r="L9" s="388">
        <v>6.3120603561401395E-2</v>
      </c>
      <c r="M9" s="388">
        <v>5.2721735090017298E-2</v>
      </c>
      <c r="N9" s="388">
        <v>9.9068477749824496E-2</v>
      </c>
      <c r="O9" s="388">
        <v>3.7227660417556797E-2</v>
      </c>
      <c r="P9" s="388">
        <v>1.5633454546332401E-2</v>
      </c>
      <c r="Q9" s="388">
        <v>1.39092728495598E-2</v>
      </c>
      <c r="R9" s="388">
        <v>5.0223477184772498E-2</v>
      </c>
      <c r="S9" s="388">
        <v>9.0152561664581299E-2</v>
      </c>
      <c r="T9" s="388">
        <v>5.26779592037201E-2</v>
      </c>
      <c r="U9" s="388">
        <v>4.3011192232370397E-2</v>
      </c>
      <c r="V9" s="388">
        <v>7.6205983757972703E-2</v>
      </c>
      <c r="W9" s="388">
        <v>8.7960567325353605E-3</v>
      </c>
      <c r="X9" s="388">
        <v>1.71512216329575E-2</v>
      </c>
      <c r="Y9" s="388">
        <v>2.1159337833523799E-2</v>
      </c>
      <c r="Z9" s="388">
        <v>0.110043495893478</v>
      </c>
      <c r="AA9" s="394">
        <v>2531.91723632812</v>
      </c>
    </row>
    <row r="10" spans="1:27" x14ac:dyDescent="0.2">
      <c r="A10" s="2" t="s">
        <v>29</v>
      </c>
      <c r="B10" s="391">
        <v>102</v>
      </c>
      <c r="C10" s="388">
        <v>3.4544337540864903E-2</v>
      </c>
      <c r="D10" s="388">
        <v>0</v>
      </c>
      <c r="E10" s="388">
        <v>2.4560555815696699E-2</v>
      </c>
      <c r="F10" s="388">
        <v>1.99675615876913E-2</v>
      </c>
      <c r="G10" s="388">
        <v>2.0882755517959602E-2</v>
      </c>
      <c r="H10" s="388">
        <v>6.6872186958789798E-2</v>
      </c>
      <c r="I10" s="388">
        <v>2.84760612994432E-2</v>
      </c>
      <c r="J10" s="388">
        <v>4.5989431440830203E-2</v>
      </c>
      <c r="K10" s="388">
        <v>6.9024406373500796E-2</v>
      </c>
      <c r="L10" s="388">
        <v>3.6359496414661401E-2</v>
      </c>
      <c r="M10" s="388">
        <v>6.7627348005771595E-2</v>
      </c>
      <c r="N10" s="388">
        <v>3.8136254996061297E-2</v>
      </c>
      <c r="O10" s="388">
        <v>2.5713454931974401E-2</v>
      </c>
      <c r="P10" s="388">
        <v>3.8367442786693601E-2</v>
      </c>
      <c r="Q10" s="388">
        <v>8.3164073526859297E-2</v>
      </c>
      <c r="R10" s="388">
        <v>4.3213192373514203E-2</v>
      </c>
      <c r="S10" s="388">
        <v>6.5499179065227495E-2</v>
      </c>
      <c r="T10" s="388">
        <v>4.0210753679275499E-2</v>
      </c>
      <c r="U10" s="388">
        <v>1.99675615876913E-2</v>
      </c>
      <c r="V10" s="388">
        <v>5.8467756956815699E-2</v>
      </c>
      <c r="W10" s="388">
        <v>4.2971685528755202E-2</v>
      </c>
      <c r="X10" s="388">
        <v>7.0477188564836996E-3</v>
      </c>
      <c r="Y10" s="388">
        <v>2.2861521691083901E-2</v>
      </c>
      <c r="Z10" s="388">
        <v>0.10007526725530599</v>
      </c>
      <c r="AA10" s="394">
        <v>2614.50561523438</v>
      </c>
    </row>
    <row r="11" spans="1:27" x14ac:dyDescent="0.2">
      <c r="A11" s="2" t="s">
        <v>30</v>
      </c>
      <c r="B11" s="391">
        <v>125</v>
      </c>
      <c r="C11" s="388">
        <v>3.3424947410821901E-2</v>
      </c>
      <c r="D11" s="388">
        <v>6.6959947347641005E-2</v>
      </c>
      <c r="E11" s="388">
        <v>2.0918989554047598E-2</v>
      </c>
      <c r="F11" s="388">
        <v>4.9355071969330302E-3</v>
      </c>
      <c r="G11" s="388">
        <v>1.25609822571278E-2</v>
      </c>
      <c r="H11" s="388">
        <v>7.5940325856208801E-2</v>
      </c>
      <c r="I11" s="388">
        <v>3.7893742322921802E-2</v>
      </c>
      <c r="J11" s="388">
        <v>7.75584876537323E-2</v>
      </c>
      <c r="K11" s="388">
        <v>6.47622421383858E-2</v>
      </c>
      <c r="L11" s="388">
        <v>6.7964181303977994E-2</v>
      </c>
      <c r="M11" s="388">
        <v>8.9033350348472595E-2</v>
      </c>
      <c r="N11" s="388">
        <v>7.2529539465904194E-2</v>
      </c>
      <c r="O11" s="388">
        <v>6.3668154180049896E-2</v>
      </c>
      <c r="P11" s="388">
        <v>1.6374757513403899E-2</v>
      </c>
      <c r="Q11" s="388">
        <v>3.94071042537689E-2</v>
      </c>
      <c r="R11" s="388">
        <v>5.55911250412464E-2</v>
      </c>
      <c r="S11" s="388">
        <v>8.6512170732021304E-2</v>
      </c>
      <c r="T11" s="388">
        <v>1.2505957856774301E-2</v>
      </c>
      <c r="U11" s="388">
        <v>7.1037383750081097E-3</v>
      </c>
      <c r="V11" s="388">
        <v>4.5244704931974397E-2</v>
      </c>
      <c r="W11" s="388">
        <v>1.35913537815213E-2</v>
      </c>
      <c r="X11" s="388">
        <v>7.1037383750081097E-3</v>
      </c>
      <c r="Y11" s="388">
        <v>1.42074767500162E-2</v>
      </c>
      <c r="Z11" s="388">
        <v>1.42074767500162E-2</v>
      </c>
      <c r="AA11" s="394">
        <v>1963.20861816406</v>
      </c>
    </row>
    <row r="12" spans="1:27" x14ac:dyDescent="0.2">
      <c r="A12" s="2" t="s">
        <v>31</v>
      </c>
      <c r="B12" s="391">
        <v>102</v>
      </c>
      <c r="C12" s="388">
        <v>2.0573712885379802E-2</v>
      </c>
      <c r="D12" s="388">
        <v>1.8710831180214899E-2</v>
      </c>
      <c r="E12" s="388">
        <v>1.86044182628393E-2</v>
      </c>
      <c r="F12" s="388">
        <v>0</v>
      </c>
      <c r="G12" s="388">
        <v>1.6309358179569199E-2</v>
      </c>
      <c r="H12" s="388">
        <v>5.4081752896308899E-2</v>
      </c>
      <c r="I12" s="388">
        <v>7.4357040226459503E-2</v>
      </c>
      <c r="J12" s="388">
        <v>5.1202092319726902E-2</v>
      </c>
      <c r="K12" s="388">
        <v>3.8986265659332303E-2</v>
      </c>
      <c r="L12" s="388">
        <v>5.98446950316429E-2</v>
      </c>
      <c r="M12" s="388">
        <v>3.8310986012220397E-2</v>
      </c>
      <c r="N12" s="388">
        <v>6.07862956821918E-2</v>
      </c>
      <c r="O12" s="388">
        <v>6.1813991516828502E-2</v>
      </c>
      <c r="P12" s="388">
        <v>6.5172597765922505E-2</v>
      </c>
      <c r="Q12" s="388">
        <v>7.6589025557041196E-2</v>
      </c>
      <c r="R12" s="388">
        <v>7.6616890728473705E-2</v>
      </c>
      <c r="S12" s="388">
        <v>6.0913898050785099E-2</v>
      </c>
      <c r="T12" s="388">
        <v>3.7123382091522203E-2</v>
      </c>
      <c r="U12" s="388">
        <v>8.9206285774707794E-2</v>
      </c>
      <c r="V12" s="388">
        <v>1.02447392418981E-2</v>
      </c>
      <c r="W12" s="388">
        <v>9.2490026727318798E-3</v>
      </c>
      <c r="X12" s="388">
        <v>0</v>
      </c>
      <c r="Y12" s="388">
        <v>1.22847072780132E-2</v>
      </c>
      <c r="Z12" s="388">
        <v>4.9018032848834998E-2</v>
      </c>
      <c r="AA12" s="394">
        <v>2391.00439453125</v>
      </c>
    </row>
    <row r="13" spans="1:27" x14ac:dyDescent="0.2">
      <c r="A13" s="2" t="s">
        <v>32</v>
      </c>
      <c r="B13" s="391">
        <v>104</v>
      </c>
      <c r="C13" s="388">
        <v>1.07405865564942E-2</v>
      </c>
      <c r="D13" s="388">
        <v>1.52302123606205E-2</v>
      </c>
      <c r="E13" s="388">
        <v>0</v>
      </c>
      <c r="F13" s="388">
        <v>1.89516711980104E-2</v>
      </c>
      <c r="G13" s="388">
        <v>1.9140666350722299E-2</v>
      </c>
      <c r="H13" s="388">
        <v>4.55372966825962E-2</v>
      </c>
      <c r="I13" s="388">
        <v>2.1488575264811498E-2</v>
      </c>
      <c r="J13" s="388">
        <v>5.8984935283660903E-2</v>
      </c>
      <c r="K13" s="388">
        <v>0</v>
      </c>
      <c r="L13" s="388">
        <v>2.6218017563223801E-2</v>
      </c>
      <c r="M13" s="388">
        <v>3.18804048001766E-2</v>
      </c>
      <c r="N13" s="388">
        <v>6.5270610153675093E-2</v>
      </c>
      <c r="O13" s="388">
        <v>0.11443728208541901</v>
      </c>
      <c r="P13" s="388">
        <v>1.8355693668127102E-2</v>
      </c>
      <c r="Q13" s="388">
        <v>7.4690267443656894E-2</v>
      </c>
      <c r="R13" s="388">
        <v>8.0163821578025804E-2</v>
      </c>
      <c r="S13" s="388">
        <v>0.15918955206870999</v>
      </c>
      <c r="T13" s="388">
        <v>4.2233206331729903E-2</v>
      </c>
      <c r="U13" s="388">
        <v>3.0986260622739799E-2</v>
      </c>
      <c r="V13" s="388">
        <v>2.6568574830889698E-2</v>
      </c>
      <c r="W13" s="388">
        <v>2.4265298619866399E-2</v>
      </c>
      <c r="X13" s="388">
        <v>1.09878052026033E-2</v>
      </c>
      <c r="Y13" s="388">
        <v>1.32774924859405E-2</v>
      </c>
      <c r="Z13" s="388">
        <v>9.1401763260364505E-2</v>
      </c>
      <c r="AA13" s="394">
        <v>2711.05932617188</v>
      </c>
    </row>
    <row r="14" spans="1:27" x14ac:dyDescent="0.2">
      <c r="A14" s="2" t="s">
        <v>33</v>
      </c>
      <c r="B14" s="391">
        <v>94</v>
      </c>
      <c r="C14" s="388">
        <v>3.50235551595688E-2</v>
      </c>
      <c r="D14" s="388">
        <v>0</v>
      </c>
      <c r="E14" s="388">
        <v>1.96245107799768E-2</v>
      </c>
      <c r="F14" s="388">
        <v>0</v>
      </c>
      <c r="G14" s="388">
        <v>2.7069929987192199E-2</v>
      </c>
      <c r="H14" s="388">
        <v>1.96245107799768E-2</v>
      </c>
      <c r="I14" s="388">
        <v>7.7469676733016996E-2</v>
      </c>
      <c r="J14" s="388">
        <v>5.5708445608615903E-2</v>
      </c>
      <c r="K14" s="388">
        <v>4.2070951312780401E-2</v>
      </c>
      <c r="L14" s="388">
        <v>0</v>
      </c>
      <c r="M14" s="388">
        <v>5.86043745279312E-2</v>
      </c>
      <c r="N14" s="388">
        <v>0.102117083966732</v>
      </c>
      <c r="O14" s="388">
        <v>2.9332190752029402E-2</v>
      </c>
      <c r="P14" s="388">
        <v>5.6784648448228801E-2</v>
      </c>
      <c r="Q14" s="388">
        <v>4.0478222072124502E-2</v>
      </c>
      <c r="R14" s="388">
        <v>4.7534998506307602E-2</v>
      </c>
      <c r="S14" s="388">
        <v>9.4901025295257596E-2</v>
      </c>
      <c r="T14" s="388">
        <v>5.6937646120786702E-2</v>
      </c>
      <c r="U14" s="388">
        <v>3.8861896842718097E-2</v>
      </c>
      <c r="V14" s="388">
        <v>2.08025649189949E-2</v>
      </c>
      <c r="W14" s="388">
        <v>7.7504501678049599E-3</v>
      </c>
      <c r="X14" s="388">
        <v>3.9073396474123001E-2</v>
      </c>
      <c r="Y14" s="388">
        <v>7.7504501678049599E-3</v>
      </c>
      <c r="Z14" s="388">
        <v>0.122479476034641</v>
      </c>
      <c r="AA14" s="394">
        <v>2590.38037109375</v>
      </c>
    </row>
    <row r="15" spans="1:27" x14ac:dyDescent="0.2">
      <c r="A15" s="2" t="s">
        <v>34</v>
      </c>
      <c r="B15" s="391">
        <v>88</v>
      </c>
      <c r="C15" s="388">
        <v>0</v>
      </c>
      <c r="D15" s="388">
        <v>0</v>
      </c>
      <c r="E15" s="388">
        <v>0</v>
      </c>
      <c r="F15" s="388">
        <v>5.42139932513237E-2</v>
      </c>
      <c r="G15" s="388">
        <v>7.2770002298057097E-3</v>
      </c>
      <c r="H15" s="388">
        <v>7.0940501987934099E-2</v>
      </c>
      <c r="I15" s="388">
        <v>5.0781797617673902E-2</v>
      </c>
      <c r="J15" s="388">
        <v>1.6741085797548301E-2</v>
      </c>
      <c r="K15" s="388">
        <v>9.8578371107578295E-3</v>
      </c>
      <c r="L15" s="388">
        <v>4.8851903527975103E-2</v>
      </c>
      <c r="M15" s="388">
        <v>7.4881687760353102E-2</v>
      </c>
      <c r="N15" s="388">
        <v>5.2964188158512102E-2</v>
      </c>
      <c r="O15" s="388">
        <v>0.10644619166851001</v>
      </c>
      <c r="P15" s="388">
        <v>0.112879186868668</v>
      </c>
      <c r="Q15" s="388">
        <v>0.103306621313095</v>
      </c>
      <c r="R15" s="388">
        <v>0.12125826627016099</v>
      </c>
      <c r="S15" s="388">
        <v>2.7127495035529098E-2</v>
      </c>
      <c r="T15" s="388">
        <v>3.5590983927249902E-2</v>
      </c>
      <c r="U15" s="388">
        <v>3.5418592393398299E-2</v>
      </c>
      <c r="V15" s="388">
        <v>2.7861088514327999E-2</v>
      </c>
      <c r="W15" s="388">
        <v>0</v>
      </c>
      <c r="X15" s="388">
        <v>7.2770002298057097E-3</v>
      </c>
      <c r="Y15" s="388">
        <v>9.1242427006363903E-3</v>
      </c>
      <c r="Z15" s="388">
        <v>2.7200337499380101E-2</v>
      </c>
      <c r="AA15" s="394">
        <v>2404.4970703125</v>
      </c>
    </row>
    <row r="16" spans="1:27" x14ac:dyDescent="0.2">
      <c r="A16" s="2" t="s">
        <v>35</v>
      </c>
      <c r="B16" s="391">
        <v>99</v>
      </c>
      <c r="C16" s="388">
        <v>3.2504428178072003E-2</v>
      </c>
      <c r="D16" s="388">
        <v>8.5420170798897709E-3</v>
      </c>
      <c r="E16" s="388">
        <v>9.8779890686273592E-3</v>
      </c>
      <c r="F16" s="388">
        <v>2.3884534835815398E-2</v>
      </c>
      <c r="G16" s="388">
        <v>4.8756644129753099E-2</v>
      </c>
      <c r="H16" s="388">
        <v>3.6480769515037502E-2</v>
      </c>
      <c r="I16" s="388">
        <v>4.6358760446310002E-2</v>
      </c>
      <c r="J16" s="388">
        <v>4.4511608779430403E-2</v>
      </c>
      <c r="K16" s="388">
        <v>5.8042872697114903E-2</v>
      </c>
      <c r="L16" s="388">
        <v>7.7066011726856204E-2</v>
      </c>
      <c r="M16" s="388">
        <v>0.11375828087329901</v>
      </c>
      <c r="N16" s="388">
        <v>6.30305260419846E-2</v>
      </c>
      <c r="O16" s="388">
        <v>6.4617015421390506E-2</v>
      </c>
      <c r="P16" s="388">
        <v>7.0123583078384399E-2</v>
      </c>
      <c r="Q16" s="388">
        <v>2.6132531464099901E-2</v>
      </c>
      <c r="R16" s="388">
        <v>7.6757006347179399E-2</v>
      </c>
      <c r="S16" s="388">
        <v>7.81731307506561E-2</v>
      </c>
      <c r="T16" s="388">
        <v>2.5300711393356299E-2</v>
      </c>
      <c r="U16" s="388">
        <v>2.1277686581015601E-2</v>
      </c>
      <c r="V16" s="388">
        <v>3.2933030277490602E-2</v>
      </c>
      <c r="W16" s="388">
        <v>1.2229192070663E-2</v>
      </c>
      <c r="X16" s="388">
        <v>0</v>
      </c>
      <c r="Y16" s="388">
        <v>9.0484954416751896E-3</v>
      </c>
      <c r="Z16" s="388">
        <v>2.0593173801899001E-2</v>
      </c>
      <c r="AA16" s="394">
        <v>2039.02966308594</v>
      </c>
    </row>
    <row r="17" spans="1:27" x14ac:dyDescent="0.2">
      <c r="A17" s="2" t="s">
        <v>36</v>
      </c>
      <c r="B17" s="391">
        <v>73</v>
      </c>
      <c r="C17" s="388">
        <v>1.7876336351037001E-2</v>
      </c>
      <c r="D17" s="388">
        <v>0</v>
      </c>
      <c r="E17" s="388">
        <v>3.8590576499700498E-2</v>
      </c>
      <c r="F17" s="388">
        <v>1.7876336351037001E-2</v>
      </c>
      <c r="G17" s="388">
        <v>8.4253316745161993E-3</v>
      </c>
      <c r="H17" s="388">
        <v>2.7794966474175498E-2</v>
      </c>
      <c r="I17" s="388">
        <v>0.10683731734752699</v>
      </c>
      <c r="J17" s="388">
        <v>6.26053586602211E-2</v>
      </c>
      <c r="K17" s="388">
        <v>8.5554778575897203E-2</v>
      </c>
      <c r="L17" s="388">
        <v>0.100412152707577</v>
      </c>
      <c r="M17" s="388">
        <v>0.112759277224541</v>
      </c>
      <c r="N17" s="388">
        <v>0.10579319298267401</v>
      </c>
      <c r="O17" s="388">
        <v>8.6104966700077099E-2</v>
      </c>
      <c r="P17" s="388">
        <v>5.3194805979728699E-2</v>
      </c>
      <c r="Q17" s="388">
        <v>1.3270878233015501E-2</v>
      </c>
      <c r="R17" s="388">
        <v>4.45137619972229E-2</v>
      </c>
      <c r="S17" s="388">
        <v>4.5671302825212499E-2</v>
      </c>
      <c r="T17" s="388">
        <v>9.7619313746690802E-3</v>
      </c>
      <c r="U17" s="388">
        <v>9.7619313746690802E-3</v>
      </c>
      <c r="V17" s="388">
        <v>2.2442447021603602E-2</v>
      </c>
      <c r="W17" s="388">
        <v>0</v>
      </c>
      <c r="X17" s="388">
        <v>0</v>
      </c>
      <c r="Y17" s="388">
        <v>0</v>
      </c>
      <c r="Z17" s="388">
        <v>3.075235709548E-2</v>
      </c>
      <c r="AA17" s="394">
        <v>1863.85180664062</v>
      </c>
    </row>
    <row r="18" spans="1:27" x14ac:dyDescent="0.2">
      <c r="A18" s="2" t="s">
        <v>37</v>
      </c>
      <c r="B18" s="391">
        <v>75</v>
      </c>
      <c r="C18" s="388">
        <v>4.6502050012350103E-2</v>
      </c>
      <c r="D18" s="388">
        <v>2.16510370373726E-2</v>
      </c>
      <c r="E18" s="388">
        <v>0</v>
      </c>
      <c r="F18" s="388">
        <v>0</v>
      </c>
      <c r="G18" s="388">
        <v>2.2461660206317902E-2</v>
      </c>
      <c r="H18" s="388">
        <v>6.6574357450008406E-2</v>
      </c>
      <c r="I18" s="388">
        <v>9.6393398940563202E-2</v>
      </c>
      <c r="J18" s="388">
        <v>6.0974817723035799E-2</v>
      </c>
      <c r="K18" s="388">
        <v>0.12524943053722401</v>
      </c>
      <c r="L18" s="388">
        <v>8.5653379559516907E-2</v>
      </c>
      <c r="M18" s="388">
        <v>0.125203251838684</v>
      </c>
      <c r="N18" s="388">
        <v>4.4597249478101703E-2</v>
      </c>
      <c r="O18" s="388">
        <v>8.3580777049064595E-2</v>
      </c>
      <c r="P18" s="388">
        <v>5.5251155048608801E-2</v>
      </c>
      <c r="Q18" s="388">
        <v>5.2435100078582798E-2</v>
      </c>
      <c r="R18" s="388">
        <v>0</v>
      </c>
      <c r="S18" s="388">
        <v>7.9699859023094205E-2</v>
      </c>
      <c r="T18" s="388">
        <v>0</v>
      </c>
      <c r="U18" s="388">
        <v>3.3772472292184802E-2</v>
      </c>
      <c r="V18" s="388">
        <v>0</v>
      </c>
      <c r="W18" s="388">
        <v>0</v>
      </c>
      <c r="X18" s="388">
        <v>0</v>
      </c>
      <c r="Y18" s="388">
        <v>0</v>
      </c>
      <c r="Z18" s="388">
        <v>0</v>
      </c>
      <c r="AA18" s="394">
        <v>1785.01049804688</v>
      </c>
    </row>
    <row r="19" spans="1:27" x14ac:dyDescent="0.2">
      <c r="A19" s="2" t="s">
        <v>38</v>
      </c>
      <c r="B19" s="391">
        <v>94</v>
      </c>
      <c r="C19" s="388">
        <v>7.4331387877464303E-3</v>
      </c>
      <c r="D19" s="388">
        <v>1.5572492964565801E-2</v>
      </c>
      <c r="E19" s="388">
        <v>6.2600313685834399E-3</v>
      </c>
      <c r="F19" s="388">
        <v>0</v>
      </c>
      <c r="G19" s="388">
        <v>6.2600313685834399E-3</v>
      </c>
      <c r="H19" s="388">
        <v>6.3855744898319203E-2</v>
      </c>
      <c r="I19" s="388">
        <v>0.101048238575459</v>
      </c>
      <c r="J19" s="388">
        <v>5.1795851439237602E-2</v>
      </c>
      <c r="K19" s="388">
        <v>0.10241859406232801</v>
      </c>
      <c r="L19" s="388">
        <v>6.2950976192951202E-2</v>
      </c>
      <c r="M19" s="388">
        <v>7.7460013329982799E-2</v>
      </c>
      <c r="N19" s="388">
        <v>0.158036708831787</v>
      </c>
      <c r="O19" s="388">
        <v>9.4306647777557401E-2</v>
      </c>
      <c r="P19" s="388">
        <v>8.9930675923824296E-2</v>
      </c>
      <c r="Q19" s="388">
        <v>3.4248962998390198E-2</v>
      </c>
      <c r="R19" s="388">
        <v>1.62988677620888E-2</v>
      </c>
      <c r="S19" s="388">
        <v>2.10694894194603E-2</v>
      </c>
      <c r="T19" s="388">
        <v>2.7225894853472699E-2</v>
      </c>
      <c r="U19" s="388">
        <v>3.3445686101913501E-2</v>
      </c>
      <c r="V19" s="388">
        <v>1.5572492964565801E-2</v>
      </c>
      <c r="W19" s="388">
        <v>0</v>
      </c>
      <c r="X19" s="388">
        <v>0</v>
      </c>
      <c r="Y19" s="388">
        <v>0</v>
      </c>
      <c r="Z19" s="388">
        <v>1.48094585165381E-2</v>
      </c>
      <c r="AA19" s="394">
        <v>2000.77026367188</v>
      </c>
    </row>
    <row r="20" spans="1:27" x14ac:dyDescent="0.2">
      <c r="A20" s="2" t="s">
        <v>39</v>
      </c>
      <c r="B20" s="391">
        <v>89</v>
      </c>
      <c r="C20" s="388">
        <v>4.2010027915239299E-2</v>
      </c>
      <c r="D20" s="388">
        <v>2.3522930219769499E-2</v>
      </c>
      <c r="E20" s="388">
        <v>0</v>
      </c>
      <c r="F20" s="388">
        <v>3.2158028334379203E-2</v>
      </c>
      <c r="G20" s="388">
        <v>0</v>
      </c>
      <c r="H20" s="388">
        <v>3.8642574101686498E-2</v>
      </c>
      <c r="I20" s="388">
        <v>6.7166551947593703E-2</v>
      </c>
      <c r="J20" s="388">
        <v>7.9626843333244296E-2</v>
      </c>
      <c r="K20" s="388">
        <v>6.3195079565048204E-2</v>
      </c>
      <c r="L20" s="388">
        <v>6.1284247785806698E-2</v>
      </c>
      <c r="M20" s="388">
        <v>8.9236386120319394E-2</v>
      </c>
      <c r="N20" s="388">
        <v>3.9110381156206103E-2</v>
      </c>
      <c r="O20" s="388">
        <v>9.8683483898639707E-2</v>
      </c>
      <c r="P20" s="388">
        <v>7.9475447535514804E-2</v>
      </c>
      <c r="Q20" s="388">
        <v>5.42717948555946E-2</v>
      </c>
      <c r="R20" s="388">
        <v>0.10815171152353301</v>
      </c>
      <c r="S20" s="388">
        <v>5.48324547708035E-2</v>
      </c>
      <c r="T20" s="388">
        <v>2.26744264364243E-2</v>
      </c>
      <c r="U20" s="388">
        <v>1.7874790355563198E-2</v>
      </c>
      <c r="V20" s="388">
        <v>9.7402511164545996E-3</v>
      </c>
      <c r="W20" s="388">
        <v>0</v>
      </c>
      <c r="X20" s="388">
        <v>0</v>
      </c>
      <c r="Y20" s="388">
        <v>9.1029014438390697E-3</v>
      </c>
      <c r="Z20" s="388">
        <v>9.2396931722760201E-3</v>
      </c>
      <c r="AA20" s="394">
        <v>2161.25415039062</v>
      </c>
    </row>
    <row r="21" spans="1:27" x14ac:dyDescent="0.2">
      <c r="A21" s="2" t="s">
        <v>40</v>
      </c>
      <c r="B21" s="391">
        <v>73</v>
      </c>
      <c r="C21" s="388">
        <v>0</v>
      </c>
      <c r="D21" s="388">
        <v>6.8539669737219802E-3</v>
      </c>
      <c r="E21" s="388">
        <v>0</v>
      </c>
      <c r="F21" s="388">
        <v>0</v>
      </c>
      <c r="G21" s="388">
        <v>1.38799995183945E-2</v>
      </c>
      <c r="H21" s="388">
        <v>2.7203749865293499E-2</v>
      </c>
      <c r="I21" s="388">
        <v>5.4134931415319401E-2</v>
      </c>
      <c r="J21" s="388">
        <v>1.1133654974401001E-2</v>
      </c>
      <c r="K21" s="388">
        <v>4.5575555413961397E-2</v>
      </c>
      <c r="L21" s="388">
        <v>0.103680431842804</v>
      </c>
      <c r="M21" s="388">
        <v>2.05618999898434E-2</v>
      </c>
      <c r="N21" s="388">
        <v>9.8564870655536693E-2</v>
      </c>
      <c r="O21" s="388">
        <v>0.102195039391518</v>
      </c>
      <c r="P21" s="388">
        <v>5.2217405289411503E-2</v>
      </c>
      <c r="Q21" s="388">
        <v>7.6886489987373394E-2</v>
      </c>
      <c r="R21" s="388">
        <v>2.0733967423439002E-2</v>
      </c>
      <c r="S21" s="388">
        <v>2.7375815436244001E-2</v>
      </c>
      <c r="T21" s="388">
        <v>0.10107596218586</v>
      </c>
      <c r="U21" s="388">
        <v>7.0837117731571198E-2</v>
      </c>
      <c r="V21" s="388">
        <v>2.25468147546053E-2</v>
      </c>
      <c r="W21" s="388">
        <v>0</v>
      </c>
      <c r="X21" s="388">
        <v>4.3845485895872102E-2</v>
      </c>
      <c r="Y21" s="388">
        <v>2.25468147546053E-2</v>
      </c>
      <c r="Z21" s="388">
        <v>7.8150026500225095E-2</v>
      </c>
      <c r="AA21" s="394">
        <v>2529.66845703125</v>
      </c>
    </row>
    <row r="22" spans="1:27" x14ac:dyDescent="0.2">
      <c r="A22" s="2" t="s">
        <v>41</v>
      </c>
      <c r="B22" s="391">
        <v>101</v>
      </c>
      <c r="C22" s="388">
        <v>3.6911983042955399E-2</v>
      </c>
      <c r="D22" s="388">
        <v>8.8049108162522299E-3</v>
      </c>
      <c r="E22" s="388">
        <v>2.8417039662599598E-2</v>
      </c>
      <c r="F22" s="388">
        <v>9.8060648888349498E-3</v>
      </c>
      <c r="G22" s="388">
        <v>3.8150910288095502E-2</v>
      </c>
      <c r="H22" s="388">
        <v>7.5380228459835094E-2</v>
      </c>
      <c r="I22" s="388">
        <v>0.100596785545349</v>
      </c>
      <c r="J22" s="388">
        <v>4.6196721494197797E-2</v>
      </c>
      <c r="K22" s="388">
        <v>4.7197878360748298E-2</v>
      </c>
      <c r="L22" s="388">
        <v>8.7175026535987896E-2</v>
      </c>
      <c r="M22" s="388">
        <v>8.0564133822917897E-2</v>
      </c>
      <c r="N22" s="388">
        <v>0.117321088910103</v>
      </c>
      <c r="O22" s="388">
        <v>6.3099101185798603E-2</v>
      </c>
      <c r="P22" s="388">
        <v>2.75857467204332E-2</v>
      </c>
      <c r="Q22" s="388">
        <v>4.0178995579481097E-2</v>
      </c>
      <c r="R22" s="388">
        <v>2.2920105606317499E-2</v>
      </c>
      <c r="S22" s="388">
        <v>5.9791125357150997E-2</v>
      </c>
      <c r="T22" s="388">
        <v>6.9372229278087602E-2</v>
      </c>
      <c r="U22" s="388">
        <v>8.8049108162522299E-3</v>
      </c>
      <c r="V22" s="388">
        <v>0</v>
      </c>
      <c r="W22" s="388">
        <v>2.2920105606317499E-2</v>
      </c>
      <c r="X22" s="388">
        <v>8.8049108162522299E-3</v>
      </c>
      <c r="Y22" s="388">
        <v>0</v>
      </c>
      <c r="Z22" s="388">
        <v>0</v>
      </c>
      <c r="AA22" s="394">
        <v>1870.15112304688</v>
      </c>
    </row>
    <row r="23" spans="1:27" x14ac:dyDescent="0.2">
      <c r="A23" s="2" t="s">
        <v>42</v>
      </c>
      <c r="B23" s="391">
        <v>100</v>
      </c>
      <c r="C23" s="388">
        <v>2.0017502829432501E-2</v>
      </c>
      <c r="D23" s="388">
        <v>0</v>
      </c>
      <c r="E23" s="388">
        <v>1.27388099208474E-2</v>
      </c>
      <c r="F23" s="388">
        <v>3.9995841681957203E-2</v>
      </c>
      <c r="G23" s="388">
        <v>3.0543560162186598E-2</v>
      </c>
      <c r="H23" s="388">
        <v>0.11568894982338</v>
      </c>
      <c r="I23" s="388">
        <v>5.0586789846420302E-2</v>
      </c>
      <c r="J23" s="388">
        <v>5.9644211083650603E-2</v>
      </c>
      <c r="K23" s="388">
        <v>0.11525983363389999</v>
      </c>
      <c r="L23" s="388">
        <v>7.3922693729400593E-2</v>
      </c>
      <c r="M23" s="388">
        <v>0</v>
      </c>
      <c r="N23" s="388">
        <v>8.0005116760730702E-2</v>
      </c>
      <c r="O23" s="388">
        <v>6.0058653354644803E-2</v>
      </c>
      <c r="P23" s="388">
        <v>7.9568214714527102E-2</v>
      </c>
      <c r="Q23" s="388">
        <v>3.45161408185959E-2</v>
      </c>
      <c r="R23" s="388">
        <v>9.0126089751720401E-2</v>
      </c>
      <c r="S23" s="388">
        <v>6.6659964621067005E-2</v>
      </c>
      <c r="T23" s="388">
        <v>1.2784119695425001E-2</v>
      </c>
      <c r="U23" s="388">
        <v>1.0608968324959301E-2</v>
      </c>
      <c r="V23" s="388">
        <v>1.45182209089398E-2</v>
      </c>
      <c r="W23" s="388">
        <v>2.5522930547595E-2</v>
      </c>
      <c r="X23" s="388">
        <v>7.2333826683461701E-3</v>
      </c>
      <c r="Y23" s="388">
        <v>0</v>
      </c>
      <c r="Z23" s="388">
        <v>0</v>
      </c>
      <c r="AA23" s="394">
        <v>1799</v>
      </c>
    </row>
    <row r="24" spans="1:27" x14ac:dyDescent="0.2">
      <c r="A24" s="2" t="s">
        <v>43</v>
      </c>
      <c r="B24" s="391">
        <v>98</v>
      </c>
      <c r="C24" s="388">
        <v>2.5963934138417199E-2</v>
      </c>
      <c r="D24" s="388">
        <v>1.2981967069208599E-2</v>
      </c>
      <c r="E24" s="388">
        <v>1.7367679625749598E-2</v>
      </c>
      <c r="F24" s="388">
        <v>1.2981967069208599E-2</v>
      </c>
      <c r="G24" s="388">
        <v>1.19164865463972E-2</v>
      </c>
      <c r="H24" s="388">
        <v>4.4262401759624502E-2</v>
      </c>
      <c r="I24" s="388">
        <v>7.8263401985168499E-2</v>
      </c>
      <c r="J24" s="388">
        <v>0.100077122449875</v>
      </c>
      <c r="K24" s="388">
        <v>5.48508688807487E-2</v>
      </c>
      <c r="L24" s="388">
        <v>7.0872083306312603E-2</v>
      </c>
      <c r="M24" s="388">
        <v>8.7328858673572499E-2</v>
      </c>
      <c r="N24" s="388">
        <v>8.1353522837162004E-2</v>
      </c>
      <c r="O24" s="388">
        <v>0.10275463759899101</v>
      </c>
      <c r="P24" s="388">
        <v>4.8321515321731602E-2</v>
      </c>
      <c r="Q24" s="388">
        <v>5.4299928247928599E-2</v>
      </c>
      <c r="R24" s="388">
        <v>3.4276165068149601E-2</v>
      </c>
      <c r="S24" s="388">
        <v>3.90828289091587E-2</v>
      </c>
      <c r="T24" s="388">
        <v>2.56799105554819E-2</v>
      </c>
      <c r="U24" s="388">
        <v>5.9381060302257503E-2</v>
      </c>
      <c r="V24" s="388">
        <v>0</v>
      </c>
      <c r="W24" s="388">
        <v>0</v>
      </c>
      <c r="X24" s="388">
        <v>2.26668063551188E-2</v>
      </c>
      <c r="Y24" s="388">
        <v>1.5316859818995001E-2</v>
      </c>
      <c r="Z24" s="388">
        <v>0</v>
      </c>
      <c r="AA24" s="394">
        <v>1994.705078125</v>
      </c>
    </row>
    <row r="25" spans="1:27" x14ac:dyDescent="0.2">
      <c r="A25" s="2" t="s">
        <v>44</v>
      </c>
      <c r="B25" s="391">
        <v>95</v>
      </c>
      <c r="C25" s="388">
        <v>2.48527470976114E-2</v>
      </c>
      <c r="D25" s="388">
        <v>0</v>
      </c>
      <c r="E25" s="388">
        <v>0</v>
      </c>
      <c r="F25" s="388">
        <v>2.2852728143334399E-2</v>
      </c>
      <c r="G25" s="388">
        <v>1.4331373386085E-2</v>
      </c>
      <c r="H25" s="388">
        <v>1.9931050017476099E-2</v>
      </c>
      <c r="I25" s="388">
        <v>8.1695616245269803E-2</v>
      </c>
      <c r="J25" s="388">
        <v>6.3059777021408095E-2</v>
      </c>
      <c r="K25" s="388">
        <v>6.4367920160293607E-2</v>
      </c>
      <c r="L25" s="388">
        <v>3.3149346709251397E-2</v>
      </c>
      <c r="M25" s="388">
        <v>0.123786464333534</v>
      </c>
      <c r="N25" s="388">
        <v>8.0066993832588196E-2</v>
      </c>
      <c r="O25" s="388">
        <v>0.119494579732418</v>
      </c>
      <c r="P25" s="388">
        <v>9.8922930657863603E-2</v>
      </c>
      <c r="Q25" s="388">
        <v>7.7681273221969604E-2</v>
      </c>
      <c r="R25" s="388">
        <v>2.7731806039810201E-2</v>
      </c>
      <c r="S25" s="388">
        <v>8.9016675949096694E-2</v>
      </c>
      <c r="T25" s="388">
        <v>1.8659532070159902E-2</v>
      </c>
      <c r="U25" s="388">
        <v>3.1625956296920797E-2</v>
      </c>
      <c r="V25" s="388">
        <v>0</v>
      </c>
      <c r="W25" s="388">
        <v>0</v>
      </c>
      <c r="X25" s="388">
        <v>0</v>
      </c>
      <c r="Y25" s="388">
        <v>0</v>
      </c>
      <c r="Z25" s="388">
        <v>8.7732281535863894E-3</v>
      </c>
      <c r="AA25" s="394">
        <v>2103.22314453125</v>
      </c>
    </row>
    <row r="26" spans="1:27" x14ac:dyDescent="0.2">
      <c r="A26" s="2" t="s">
        <v>45</v>
      </c>
      <c r="B26" s="391">
        <v>90</v>
      </c>
      <c r="C26" s="388">
        <v>4.2682129889726597E-2</v>
      </c>
      <c r="D26" s="388">
        <v>1.7772363498806999E-2</v>
      </c>
      <c r="E26" s="388">
        <v>1.3770033605396701E-2</v>
      </c>
      <c r="F26" s="388">
        <v>4.33365553617477E-2</v>
      </c>
      <c r="G26" s="388">
        <v>2.0694140344858201E-2</v>
      </c>
      <c r="H26" s="388">
        <v>2.1043587476015101E-2</v>
      </c>
      <c r="I26" s="388">
        <v>9.8488017916679396E-2</v>
      </c>
      <c r="J26" s="388">
        <v>0.11328063160181</v>
      </c>
      <c r="K26" s="388">
        <v>7.2951197624206501E-2</v>
      </c>
      <c r="L26" s="388">
        <v>4.3603669852018398E-2</v>
      </c>
      <c r="M26" s="388">
        <v>6.4700625836849199E-2</v>
      </c>
      <c r="N26" s="388">
        <v>0.118495941162109</v>
      </c>
      <c r="O26" s="388">
        <v>7.9792968928813907E-2</v>
      </c>
      <c r="P26" s="388">
        <v>4.9638852477073697E-2</v>
      </c>
      <c r="Q26" s="388">
        <v>6.8369179964065593E-2</v>
      </c>
      <c r="R26" s="388">
        <v>3.5357255488634103E-2</v>
      </c>
      <c r="S26" s="388">
        <v>3.7273462861776401E-2</v>
      </c>
      <c r="T26" s="388">
        <v>0</v>
      </c>
      <c r="U26" s="388">
        <v>1.4955682680010801E-2</v>
      </c>
      <c r="V26" s="388">
        <v>0</v>
      </c>
      <c r="W26" s="388">
        <v>0</v>
      </c>
      <c r="X26" s="388">
        <v>0</v>
      </c>
      <c r="Y26" s="388">
        <v>0</v>
      </c>
      <c r="Z26" s="388">
        <v>4.3793700635433197E-2</v>
      </c>
      <c r="AA26" s="394">
        <v>1829.77844238281</v>
      </c>
    </row>
    <row r="27" spans="1:27" x14ac:dyDescent="0.2">
      <c r="A27" s="2" t="s">
        <v>46</v>
      </c>
      <c r="B27" s="391">
        <v>86</v>
      </c>
      <c r="C27" s="388">
        <v>1.26140164211392E-2</v>
      </c>
      <c r="D27" s="388">
        <v>0</v>
      </c>
      <c r="E27" s="388">
        <v>1.26140164211392E-2</v>
      </c>
      <c r="F27" s="388">
        <v>0</v>
      </c>
      <c r="G27" s="388">
        <v>0</v>
      </c>
      <c r="H27" s="388">
        <v>4.39956411719322E-2</v>
      </c>
      <c r="I27" s="388">
        <v>6.7466422915458693E-2</v>
      </c>
      <c r="J27" s="388">
        <v>5.6612052023410797E-2</v>
      </c>
      <c r="K27" s="388">
        <v>6.4862214028835297E-2</v>
      </c>
      <c r="L27" s="388">
        <v>8.2909323275089306E-2</v>
      </c>
      <c r="M27" s="388">
        <v>0.12188545614481</v>
      </c>
      <c r="N27" s="388">
        <v>7.41713121533394E-2</v>
      </c>
      <c r="O27" s="388">
        <v>8.0680556595325498E-2</v>
      </c>
      <c r="P27" s="388">
        <v>9.2753715813159901E-2</v>
      </c>
      <c r="Q27" s="388">
        <v>4.0920041501522099E-2</v>
      </c>
      <c r="R27" s="388">
        <v>3.1463120132684701E-2</v>
      </c>
      <c r="S27" s="388">
        <v>4.8109006136655801E-2</v>
      </c>
      <c r="T27" s="388">
        <v>5.00519424676895E-2</v>
      </c>
      <c r="U27" s="388">
        <v>2.0384078845381699E-2</v>
      </c>
      <c r="V27" s="388">
        <v>2.86521650850773E-2</v>
      </c>
      <c r="W27" s="388">
        <v>3.7123758345842403E-2</v>
      </c>
      <c r="X27" s="388">
        <v>8.3229430019855499E-3</v>
      </c>
      <c r="Y27" s="388">
        <v>0</v>
      </c>
      <c r="Z27" s="388">
        <v>2.4408219382166901E-2</v>
      </c>
      <c r="AA27" s="394">
        <v>2133.779296875</v>
      </c>
    </row>
    <row r="28" spans="1:27" x14ac:dyDescent="0.2">
      <c r="A28" s="2" t="s">
        <v>47</v>
      </c>
      <c r="B28" s="391">
        <v>100</v>
      </c>
      <c r="C28" s="388">
        <v>0</v>
      </c>
      <c r="D28" s="388">
        <v>3.4057509154081303E-2</v>
      </c>
      <c r="E28" s="388">
        <v>0</v>
      </c>
      <c r="F28" s="388">
        <v>1.67133640497923E-2</v>
      </c>
      <c r="G28" s="388">
        <v>9.9222278222441708E-3</v>
      </c>
      <c r="H28" s="388">
        <v>2.3709500208496999E-2</v>
      </c>
      <c r="I28" s="388">
        <v>4.1405048221349702E-2</v>
      </c>
      <c r="J28" s="388">
        <v>5.1436532288789701E-2</v>
      </c>
      <c r="K28" s="388">
        <v>7.7742733061313601E-2</v>
      </c>
      <c r="L28" s="388">
        <v>5.4462775588035597E-2</v>
      </c>
      <c r="M28" s="388">
        <v>7.8500300645828205E-2</v>
      </c>
      <c r="N28" s="388">
        <v>6.3128568232059507E-2</v>
      </c>
      <c r="O28" s="388">
        <v>0.12994498014450101</v>
      </c>
      <c r="P28" s="388">
        <v>6.1230584979057298E-2</v>
      </c>
      <c r="Q28" s="388">
        <v>7.6269149780273396E-2</v>
      </c>
      <c r="R28" s="388">
        <v>3.59555371105671E-2</v>
      </c>
      <c r="S28" s="388">
        <v>7.4874348938465105E-2</v>
      </c>
      <c r="T28" s="388">
        <v>5.7703122496604899E-2</v>
      </c>
      <c r="U28" s="388">
        <v>2.97643356025219E-2</v>
      </c>
      <c r="V28" s="388">
        <v>2.4448148906230899E-2</v>
      </c>
      <c r="W28" s="388">
        <v>0</v>
      </c>
      <c r="X28" s="388">
        <v>1.22240744531155E-2</v>
      </c>
      <c r="Y28" s="388">
        <v>1.94433890283108E-2</v>
      </c>
      <c r="Z28" s="388">
        <v>2.7063770219683599E-2</v>
      </c>
      <c r="AA28" s="394">
        <v>2302.75732421875</v>
      </c>
    </row>
    <row r="29" spans="1:27" x14ac:dyDescent="0.2">
      <c r="A29" s="2" t="s">
        <v>48</v>
      </c>
      <c r="B29" s="391">
        <v>93</v>
      </c>
      <c r="C29" s="388">
        <v>2.9694398865103701E-2</v>
      </c>
      <c r="D29" s="388">
        <v>1.0173874907195599E-2</v>
      </c>
      <c r="E29" s="388">
        <v>2.2312099114060398E-2</v>
      </c>
      <c r="F29" s="388">
        <v>0</v>
      </c>
      <c r="G29" s="388">
        <v>2.2485869005322501E-2</v>
      </c>
      <c r="H29" s="388">
        <v>6.43184930086136E-2</v>
      </c>
      <c r="I29" s="388">
        <v>5.2644867449998897E-2</v>
      </c>
      <c r="J29" s="388">
        <v>5.0368990749120698E-2</v>
      </c>
      <c r="K29" s="388">
        <v>5.98937198519707E-2</v>
      </c>
      <c r="L29" s="388">
        <v>0.100045256316662</v>
      </c>
      <c r="M29" s="388">
        <v>6.4715288579464E-2</v>
      </c>
      <c r="N29" s="388">
        <v>8.5236810147762299E-2</v>
      </c>
      <c r="O29" s="388">
        <v>7.5322404503822299E-2</v>
      </c>
      <c r="P29" s="388">
        <v>9.4470888376236004E-2</v>
      </c>
      <c r="Q29" s="388">
        <v>2.2775921970605899E-2</v>
      </c>
      <c r="R29" s="388">
        <v>4.2288355529308298E-2</v>
      </c>
      <c r="S29" s="388">
        <v>6.9101490080356598E-2</v>
      </c>
      <c r="T29" s="388">
        <v>2.17974185943604E-2</v>
      </c>
      <c r="U29" s="388">
        <v>5.4716631770134E-2</v>
      </c>
      <c r="V29" s="388">
        <v>1.1896175332367399E-2</v>
      </c>
      <c r="W29" s="388">
        <v>2.1948697045445401E-2</v>
      </c>
      <c r="X29" s="388">
        <v>0</v>
      </c>
      <c r="Y29" s="388">
        <v>2.3792350664734799E-2</v>
      </c>
      <c r="Z29" s="388">
        <v>0</v>
      </c>
      <c r="AA29" s="394">
        <v>2179.22827148438</v>
      </c>
    </row>
    <row r="30" spans="1:27" x14ac:dyDescent="0.2">
      <c r="A30" s="2" t="s">
        <v>49</v>
      </c>
      <c r="B30" s="391">
        <v>86</v>
      </c>
      <c r="C30" s="388">
        <v>2.45708543807268E-2</v>
      </c>
      <c r="D30" s="388">
        <v>8.7427115067839605E-3</v>
      </c>
      <c r="E30" s="388">
        <v>0</v>
      </c>
      <c r="F30" s="388">
        <v>0</v>
      </c>
      <c r="G30" s="388">
        <v>8.0431289970874804E-3</v>
      </c>
      <c r="H30" s="388">
        <v>6.2667727470397894E-2</v>
      </c>
      <c r="I30" s="388">
        <v>6.7215114831924397E-2</v>
      </c>
      <c r="J30" s="388">
        <v>4.9555789679288899E-2</v>
      </c>
      <c r="K30" s="388">
        <v>9.1518759727478E-2</v>
      </c>
      <c r="L30" s="388">
        <v>8.7305672466754899E-2</v>
      </c>
      <c r="M30" s="388">
        <v>8.2928933203220395E-2</v>
      </c>
      <c r="N30" s="388">
        <v>6.7256756126880604E-2</v>
      </c>
      <c r="O30" s="388">
        <v>7.3126614093780504E-2</v>
      </c>
      <c r="P30" s="388">
        <v>5.4261002689599998E-2</v>
      </c>
      <c r="Q30" s="388">
        <v>2.2604718804359401E-2</v>
      </c>
      <c r="R30" s="388">
        <v>3.0197536572814002E-2</v>
      </c>
      <c r="S30" s="388">
        <v>6.1893131583929097E-2</v>
      </c>
      <c r="T30" s="388">
        <v>2.9274208471179002E-2</v>
      </c>
      <c r="U30" s="388">
        <v>7.6888427138328594E-2</v>
      </c>
      <c r="V30" s="388">
        <v>1.06155397370458E-2</v>
      </c>
      <c r="W30" s="388">
        <v>0</v>
      </c>
      <c r="X30" s="388">
        <v>0</v>
      </c>
      <c r="Y30" s="388">
        <v>1.5828141942620302E-2</v>
      </c>
      <c r="Z30" s="388">
        <v>7.5505219399929005E-2</v>
      </c>
      <c r="AA30" s="394">
        <v>2053.66577148438</v>
      </c>
    </row>
    <row r="31" spans="1:27" x14ac:dyDescent="0.2">
      <c r="A31" s="2" t="s">
        <v>50</v>
      </c>
      <c r="B31" s="391">
        <v>78</v>
      </c>
      <c r="C31" s="388">
        <v>0</v>
      </c>
      <c r="D31" s="388">
        <v>0</v>
      </c>
      <c r="E31" s="388">
        <v>0</v>
      </c>
      <c r="F31" s="388">
        <v>0</v>
      </c>
      <c r="G31" s="388">
        <v>1.5623795799911E-2</v>
      </c>
      <c r="H31" s="388">
        <v>5.8580074459314298E-2</v>
      </c>
      <c r="I31" s="388">
        <v>4.0226258337497697E-2</v>
      </c>
      <c r="J31" s="388">
        <v>7.2551034390926403E-2</v>
      </c>
      <c r="K31" s="388">
        <v>5.3757175803184502E-2</v>
      </c>
      <c r="L31" s="388">
        <v>5.3560949862003299E-2</v>
      </c>
      <c r="M31" s="388">
        <v>0.173968285322189</v>
      </c>
      <c r="N31" s="388">
        <v>0.14794127643108401</v>
      </c>
      <c r="O31" s="388">
        <v>3.8899090141058003E-2</v>
      </c>
      <c r="P31" s="388">
        <v>7.0690460503101293E-2</v>
      </c>
      <c r="Q31" s="388">
        <v>5.1850419491529499E-2</v>
      </c>
      <c r="R31" s="388">
        <v>6.5385758876800495E-2</v>
      </c>
      <c r="S31" s="388">
        <v>5.0171457231044797E-2</v>
      </c>
      <c r="T31" s="388">
        <v>6.8758375942707103E-2</v>
      </c>
      <c r="U31" s="388">
        <v>2.5925209745764701E-2</v>
      </c>
      <c r="V31" s="388">
        <v>0</v>
      </c>
      <c r="W31" s="388">
        <v>0</v>
      </c>
      <c r="X31" s="388">
        <v>0</v>
      </c>
      <c r="Y31" s="388">
        <v>0</v>
      </c>
      <c r="Z31" s="388">
        <v>1.21103851124644E-2</v>
      </c>
      <c r="AA31" s="394">
        <v>2071.38330078125</v>
      </c>
    </row>
    <row r="32" spans="1:27" x14ac:dyDescent="0.2">
      <c r="A32" s="2" t="s">
        <v>51</v>
      </c>
      <c r="B32" s="391">
        <v>102</v>
      </c>
      <c r="C32" s="388">
        <v>2.2993005812168101E-2</v>
      </c>
      <c r="D32" s="388">
        <v>2.2496147081255899E-2</v>
      </c>
      <c r="E32" s="388">
        <v>1.1248073540628E-2</v>
      </c>
      <c r="F32" s="388">
        <v>3.4241076558828402E-2</v>
      </c>
      <c r="G32" s="388">
        <v>1.17449322715402E-2</v>
      </c>
      <c r="H32" s="388">
        <v>4.8475041985511801E-2</v>
      </c>
      <c r="I32" s="388">
        <v>0.105602040886879</v>
      </c>
      <c r="J32" s="388">
        <v>6.2234058976173401E-2</v>
      </c>
      <c r="K32" s="388">
        <v>7.9643018543720204E-2</v>
      </c>
      <c r="L32" s="388">
        <v>5.71594573557377E-2</v>
      </c>
      <c r="M32" s="388">
        <v>0.11144433170557</v>
      </c>
      <c r="N32" s="388">
        <v>5.9401623904704999E-2</v>
      </c>
      <c r="O32" s="388">
        <v>6.8941831588745103E-2</v>
      </c>
      <c r="P32" s="388">
        <v>4.5093830674886697E-2</v>
      </c>
      <c r="Q32" s="388">
        <v>4.5414526015520103E-2</v>
      </c>
      <c r="R32" s="388">
        <v>3.4737937152385698E-2</v>
      </c>
      <c r="S32" s="388">
        <v>8.8821597397327395E-2</v>
      </c>
      <c r="T32" s="388">
        <v>3.4059371799230603E-2</v>
      </c>
      <c r="U32" s="388">
        <v>3.7657625973224598E-2</v>
      </c>
      <c r="V32" s="388">
        <v>6.8455431610345797E-3</v>
      </c>
      <c r="W32" s="388">
        <v>0</v>
      </c>
      <c r="X32" s="388">
        <v>0</v>
      </c>
      <c r="Y32" s="388">
        <v>0</v>
      </c>
      <c r="Z32" s="388">
        <v>1.17449322715402E-2</v>
      </c>
      <c r="AA32" s="394">
        <v>1899.07055664062</v>
      </c>
    </row>
    <row r="33" spans="1:27" x14ac:dyDescent="0.2">
      <c r="A33" s="2" t="s">
        <v>52</v>
      </c>
      <c r="B33" s="391">
        <v>92</v>
      </c>
      <c r="C33" s="388">
        <v>2.2512525320053101E-2</v>
      </c>
      <c r="D33" s="388">
        <v>3.6102723330259302E-2</v>
      </c>
      <c r="E33" s="388">
        <v>0</v>
      </c>
      <c r="F33" s="388">
        <v>0</v>
      </c>
      <c r="G33" s="388">
        <v>0</v>
      </c>
      <c r="H33" s="388">
        <v>5.4154086858034099E-2</v>
      </c>
      <c r="I33" s="388">
        <v>4.8333074897527702E-2</v>
      </c>
      <c r="J33" s="388">
        <v>4.9511756747961003E-2</v>
      </c>
      <c r="K33" s="388">
        <v>4.9727980047464398E-2</v>
      </c>
      <c r="L33" s="388">
        <v>0.104062229394913</v>
      </c>
      <c r="M33" s="388">
        <v>9.3993641436100006E-2</v>
      </c>
      <c r="N33" s="388">
        <v>5.3987067192792899E-2</v>
      </c>
      <c r="O33" s="388">
        <v>0.10293350368738199</v>
      </c>
      <c r="P33" s="388">
        <v>6.4367294311523396E-2</v>
      </c>
      <c r="Q33" s="388">
        <v>4.0851742029190098E-2</v>
      </c>
      <c r="R33" s="388">
        <v>6.8410009145736694E-2</v>
      </c>
      <c r="S33" s="388">
        <v>7.7446267008781405E-2</v>
      </c>
      <c r="T33" s="388">
        <v>7.7648255974054302E-3</v>
      </c>
      <c r="U33" s="388">
        <v>4.8178777098655701E-2</v>
      </c>
      <c r="V33" s="388">
        <v>2.44708340615034E-2</v>
      </c>
      <c r="W33" s="388">
        <v>2.38024666905403E-2</v>
      </c>
      <c r="X33" s="388">
        <v>0</v>
      </c>
      <c r="Y33" s="388">
        <v>0</v>
      </c>
      <c r="Z33" s="388">
        <v>2.9389193281531299E-2</v>
      </c>
      <c r="AA33" s="394">
        <v>2182.3095703125</v>
      </c>
    </row>
    <row r="34" spans="1:27" x14ac:dyDescent="0.2">
      <c r="A34" s="2" t="s">
        <v>53</v>
      </c>
      <c r="B34" s="391">
        <v>93</v>
      </c>
      <c r="C34" s="388">
        <v>1.0080648586154E-2</v>
      </c>
      <c r="D34" s="388">
        <v>0</v>
      </c>
      <c r="E34" s="388">
        <v>0</v>
      </c>
      <c r="F34" s="388">
        <v>0</v>
      </c>
      <c r="G34" s="388">
        <v>8.3952266722917591E-3</v>
      </c>
      <c r="H34" s="388">
        <v>4.8399813473224598E-2</v>
      </c>
      <c r="I34" s="388">
        <v>7.0630751550197601E-2</v>
      </c>
      <c r="J34" s="388">
        <v>7.0859499275684398E-2</v>
      </c>
      <c r="K34" s="388">
        <v>2.9521599411964399E-2</v>
      </c>
      <c r="L34" s="388">
        <v>7.0842064917087597E-2</v>
      </c>
      <c r="M34" s="388">
        <v>7.1096040308475494E-2</v>
      </c>
      <c r="N34" s="388">
        <v>8.3940297365188599E-2</v>
      </c>
      <c r="O34" s="388">
        <v>0.12494194507598901</v>
      </c>
      <c r="P34" s="388">
        <v>3.0473044142126999E-2</v>
      </c>
      <c r="Q34" s="388">
        <v>3.8594067096710198E-2</v>
      </c>
      <c r="R34" s="388">
        <v>4.9524217844009399E-2</v>
      </c>
      <c r="S34" s="388">
        <v>7.9726554453372997E-2</v>
      </c>
      <c r="T34" s="388">
        <v>5.5371955037116997E-2</v>
      </c>
      <c r="U34" s="388">
        <v>9.3996189534664196E-2</v>
      </c>
      <c r="V34" s="388">
        <v>8.3952266722917591E-3</v>
      </c>
      <c r="W34" s="388">
        <v>8.3952266722917591E-3</v>
      </c>
      <c r="X34" s="388">
        <v>8.9586572721600498E-3</v>
      </c>
      <c r="Y34" s="388">
        <v>0</v>
      </c>
      <c r="Z34" s="388">
        <v>3.7856981158256503E-2</v>
      </c>
      <c r="AA34" s="394">
        <v>2269.5908203125</v>
      </c>
    </row>
    <row r="35" spans="1:27" x14ac:dyDescent="0.2">
      <c r="A35" s="2" t="s">
        <v>54</v>
      </c>
      <c r="B35" s="391">
        <v>92</v>
      </c>
      <c r="C35" s="388">
        <v>9.6342666074633598E-3</v>
      </c>
      <c r="D35" s="388">
        <v>2.5102650746703099E-2</v>
      </c>
      <c r="E35" s="388">
        <v>0</v>
      </c>
      <c r="F35" s="388">
        <v>2.5102650746703099E-2</v>
      </c>
      <c r="G35" s="388">
        <v>1.6444066539406801E-2</v>
      </c>
      <c r="H35" s="388">
        <v>8.2376889884471893E-2</v>
      </c>
      <c r="I35" s="388">
        <v>0.10462897270917899</v>
      </c>
      <c r="J35" s="388">
        <v>5.93713223934174E-2</v>
      </c>
      <c r="K35" s="388">
        <v>2.6051951572299E-2</v>
      </c>
      <c r="L35" s="388">
        <v>2.5673476979136502E-2</v>
      </c>
      <c r="M35" s="388">
        <v>8.8932707905769307E-2</v>
      </c>
      <c r="N35" s="388">
        <v>8.6876034736633301E-2</v>
      </c>
      <c r="O35" s="388">
        <v>7.2120241820812198E-2</v>
      </c>
      <c r="P35" s="388">
        <v>6.4684174954891205E-2</v>
      </c>
      <c r="Q35" s="388">
        <v>3.5223286598920801E-2</v>
      </c>
      <c r="R35" s="388">
        <v>3.7001404911279699E-2</v>
      </c>
      <c r="S35" s="388">
        <v>5.0425596535205799E-2</v>
      </c>
      <c r="T35" s="388">
        <v>3.9672486484050799E-2</v>
      </c>
      <c r="U35" s="388">
        <v>8.4244608879089408E-3</v>
      </c>
      <c r="V35" s="388">
        <v>4.01588529348373E-2</v>
      </c>
      <c r="W35" s="388">
        <v>1.05182146653533E-2</v>
      </c>
      <c r="X35" s="388">
        <v>2.9659746214747401E-2</v>
      </c>
      <c r="Y35" s="388">
        <v>1.05182146653533E-2</v>
      </c>
      <c r="Z35" s="388">
        <v>5.13983331620693E-2</v>
      </c>
      <c r="AA35" s="394">
        <v>2093.4658203125</v>
      </c>
    </row>
    <row r="36" spans="1:27" x14ac:dyDescent="0.2">
      <c r="A36" s="2" t="s">
        <v>55</v>
      </c>
      <c r="B36" s="391">
        <v>74</v>
      </c>
      <c r="C36" s="388">
        <v>1.18513507768512E-2</v>
      </c>
      <c r="D36" s="388">
        <v>7.0283608511090296E-3</v>
      </c>
      <c r="E36" s="388">
        <v>0</v>
      </c>
      <c r="F36" s="388">
        <v>2.0184000954031899E-2</v>
      </c>
      <c r="G36" s="388">
        <v>2.3939961567521099E-2</v>
      </c>
      <c r="H36" s="388">
        <v>6.5969467163085896E-2</v>
      </c>
      <c r="I36" s="388">
        <v>5.1033694297075299E-2</v>
      </c>
      <c r="J36" s="388">
        <v>6.1333019286394098E-2</v>
      </c>
      <c r="K36" s="388">
        <v>7.47665464878082E-2</v>
      </c>
      <c r="L36" s="388">
        <v>5.1923770457506201E-2</v>
      </c>
      <c r="M36" s="388">
        <v>0.156460270285606</v>
      </c>
      <c r="N36" s="388">
        <v>6.2846124172210693E-2</v>
      </c>
      <c r="O36" s="388">
        <v>3.6769866943359403E-2</v>
      </c>
      <c r="P36" s="388">
        <v>0.122617520391941</v>
      </c>
      <c r="Q36" s="388">
        <v>1.3127720914781101E-2</v>
      </c>
      <c r="R36" s="388">
        <v>3.9024788886308698E-2</v>
      </c>
      <c r="S36" s="388">
        <v>5.0994768738746601E-2</v>
      </c>
      <c r="T36" s="388">
        <v>4.0132977068424197E-2</v>
      </c>
      <c r="U36" s="388">
        <v>4.8434037715196603E-2</v>
      </c>
      <c r="V36" s="388">
        <v>0</v>
      </c>
      <c r="W36" s="388">
        <v>1.29485344514251E-2</v>
      </c>
      <c r="X36" s="388">
        <v>0</v>
      </c>
      <c r="Y36" s="388">
        <v>3.5485502332449001E-2</v>
      </c>
      <c r="Z36" s="388">
        <v>1.3127720914781101E-2</v>
      </c>
      <c r="AA36" s="394">
        <v>1908.23315429688</v>
      </c>
    </row>
    <row r="37" spans="1:27" x14ac:dyDescent="0.2">
      <c r="A37" s="2" t="s">
        <v>56</v>
      </c>
      <c r="B37" s="391">
        <v>83</v>
      </c>
      <c r="C37" s="388">
        <v>1.4564639888703801E-2</v>
      </c>
      <c r="D37" s="388">
        <v>0</v>
      </c>
      <c r="E37" s="388">
        <v>0</v>
      </c>
      <c r="F37" s="388">
        <v>1.4564639888703801E-2</v>
      </c>
      <c r="G37" s="388">
        <v>0</v>
      </c>
      <c r="H37" s="388">
        <v>4.5984312891960102E-2</v>
      </c>
      <c r="I37" s="388">
        <v>8.47344771027565E-2</v>
      </c>
      <c r="J37" s="388">
        <v>6.3150204718112904E-2</v>
      </c>
      <c r="K37" s="388">
        <v>5.1654472947120701E-2</v>
      </c>
      <c r="L37" s="388">
        <v>6.4255028963089003E-2</v>
      </c>
      <c r="M37" s="388">
        <v>5.1468912512064001E-2</v>
      </c>
      <c r="N37" s="388">
        <v>0.10633278638124501</v>
      </c>
      <c r="O37" s="388">
        <v>7.8570455312728896E-2</v>
      </c>
      <c r="P37" s="388">
        <v>9.3834269791841507E-3</v>
      </c>
      <c r="Q37" s="388">
        <v>7.6285503804683699E-2</v>
      </c>
      <c r="R37" s="388">
        <v>4.5916851609945297E-2</v>
      </c>
      <c r="S37" s="388">
        <v>0.11529837548732801</v>
      </c>
      <c r="T37" s="388">
        <v>9.3834269791841507E-3</v>
      </c>
      <c r="U37" s="388">
        <v>2.96411495655775E-2</v>
      </c>
      <c r="V37" s="388">
        <v>5.2192177623510402E-2</v>
      </c>
      <c r="W37" s="388">
        <v>0</v>
      </c>
      <c r="X37" s="388">
        <v>3.7431336939334897E-2</v>
      </c>
      <c r="Y37" s="388">
        <v>1.13704362884164E-2</v>
      </c>
      <c r="Z37" s="388">
        <v>3.7817381322383901E-2</v>
      </c>
      <c r="AA37" s="394">
        <v>2251.52685546875</v>
      </c>
    </row>
    <row r="38" spans="1:27" x14ac:dyDescent="0.2">
      <c r="A38" s="2" t="s">
        <v>57</v>
      </c>
      <c r="B38" s="391">
        <v>103</v>
      </c>
      <c r="C38" s="388">
        <v>2.0578196272254001E-2</v>
      </c>
      <c r="D38" s="388">
        <v>0</v>
      </c>
      <c r="E38" s="388">
        <v>0</v>
      </c>
      <c r="F38" s="388">
        <v>1.3565128669142701E-2</v>
      </c>
      <c r="G38" s="388">
        <v>4.3746870011091198E-2</v>
      </c>
      <c r="H38" s="388">
        <v>4.9701984971761697E-2</v>
      </c>
      <c r="I38" s="388">
        <v>4.4702023267745999E-2</v>
      </c>
      <c r="J38" s="388">
        <v>4.7213505953550297E-2</v>
      </c>
      <c r="K38" s="388">
        <v>3.3349368721246699E-2</v>
      </c>
      <c r="L38" s="388">
        <v>4.19132299721241E-2</v>
      </c>
      <c r="M38" s="388">
        <v>4.5221041887998602E-2</v>
      </c>
      <c r="N38" s="388">
        <v>7.8960224986076397E-2</v>
      </c>
      <c r="O38" s="388">
        <v>4.1059486567974098E-2</v>
      </c>
      <c r="P38" s="388">
        <v>6.0281101614236797E-2</v>
      </c>
      <c r="Q38" s="388">
        <v>0.10358379781246201</v>
      </c>
      <c r="R38" s="388">
        <v>5.8226291090250001E-2</v>
      </c>
      <c r="S38" s="388">
        <v>0.107089214026928</v>
      </c>
      <c r="T38" s="388">
        <v>6.6522955894470201E-2</v>
      </c>
      <c r="U38" s="388">
        <v>3.4746311604976703E-2</v>
      </c>
      <c r="V38" s="388">
        <v>3.0508134514093399E-2</v>
      </c>
      <c r="W38" s="388">
        <v>9.8018608987331408E-3</v>
      </c>
      <c r="X38" s="388">
        <v>7.7380915172398099E-3</v>
      </c>
      <c r="Y38" s="388">
        <v>9.8018608987331408E-3</v>
      </c>
      <c r="Z38" s="388">
        <v>5.16893193125725E-2</v>
      </c>
      <c r="AA38" s="394">
        <v>2533.04150390625</v>
      </c>
    </row>
    <row r="39" spans="1:27" x14ac:dyDescent="0.2">
      <c r="A39" s="2" t="s">
        <v>58</v>
      </c>
      <c r="B39" s="391">
        <v>99</v>
      </c>
      <c r="C39" s="388">
        <v>0</v>
      </c>
      <c r="D39" s="388">
        <v>3.0905012041330299E-2</v>
      </c>
      <c r="E39" s="388">
        <v>0</v>
      </c>
      <c r="F39" s="388">
        <v>1.7574463039636602E-2</v>
      </c>
      <c r="G39" s="388">
        <v>8.7383398786187207E-3</v>
      </c>
      <c r="H39" s="388">
        <v>6.2201775610446902E-2</v>
      </c>
      <c r="I39" s="388">
        <v>2.77636721730232E-2</v>
      </c>
      <c r="J39" s="388">
        <v>0.10109855979681</v>
      </c>
      <c r="K39" s="388">
        <v>3.3281203359365498E-2</v>
      </c>
      <c r="L39" s="388">
        <v>6.0858622193336501E-2</v>
      </c>
      <c r="M39" s="388">
        <v>8.2753919064998599E-2</v>
      </c>
      <c r="N39" s="388">
        <v>0.15393921732902499</v>
      </c>
      <c r="O39" s="388">
        <v>8.8386662304401398E-2</v>
      </c>
      <c r="P39" s="388">
        <v>3.27978022396564E-2</v>
      </c>
      <c r="Q39" s="388">
        <v>5.00154197216034E-2</v>
      </c>
      <c r="R39" s="388">
        <v>4.8174828290939303E-2</v>
      </c>
      <c r="S39" s="388">
        <v>9.7137704491615295E-2</v>
      </c>
      <c r="T39" s="388">
        <v>3.7172645330429098E-2</v>
      </c>
      <c r="U39" s="388">
        <v>2.1009771153330799E-2</v>
      </c>
      <c r="V39" s="388">
        <v>1.2514566071331499E-2</v>
      </c>
      <c r="W39" s="388">
        <v>0</v>
      </c>
      <c r="X39" s="388">
        <v>8.7383398786187207E-3</v>
      </c>
      <c r="Y39" s="388">
        <v>7.3252450674772297E-3</v>
      </c>
      <c r="Z39" s="388">
        <v>1.7612237483262998E-2</v>
      </c>
      <c r="AA39" s="394">
        <v>2052.12524414062</v>
      </c>
    </row>
    <row r="40" spans="1:27" x14ac:dyDescent="0.2">
      <c r="A40" s="2" t="s">
        <v>59</v>
      </c>
      <c r="B40" s="391">
        <v>97</v>
      </c>
      <c r="C40" s="388">
        <v>8.2421995699405698E-2</v>
      </c>
      <c r="D40" s="388">
        <v>7.8543936833739298E-3</v>
      </c>
      <c r="E40" s="388">
        <v>3.8393478840589502E-2</v>
      </c>
      <c r="F40" s="388">
        <v>2.99138110131025E-2</v>
      </c>
      <c r="G40" s="388">
        <v>5.1861610263586003E-2</v>
      </c>
      <c r="H40" s="388">
        <v>1.51014840230346E-2</v>
      </c>
      <c r="I40" s="388">
        <v>6.07240833342075E-2</v>
      </c>
      <c r="J40" s="388">
        <v>6.7931905388832106E-2</v>
      </c>
      <c r="K40" s="388">
        <v>6.4859449863433796E-2</v>
      </c>
      <c r="L40" s="388">
        <v>6.04239031672478E-2</v>
      </c>
      <c r="M40" s="388">
        <v>4.9322485923767097E-2</v>
      </c>
      <c r="N40" s="388">
        <v>6.9826468825340299E-2</v>
      </c>
      <c r="O40" s="388">
        <v>8.6866445839405101E-2</v>
      </c>
      <c r="P40" s="388">
        <v>4.3826468288898503E-2</v>
      </c>
      <c r="Q40" s="388">
        <v>3.2030437141656903E-2</v>
      </c>
      <c r="R40" s="388">
        <v>7.8543936833739298E-3</v>
      </c>
      <c r="S40" s="388">
        <v>7.09088370203972E-2</v>
      </c>
      <c r="T40" s="388">
        <v>3.9342574775218998E-2</v>
      </c>
      <c r="U40" s="388">
        <v>6.7286722362041501E-2</v>
      </c>
      <c r="V40" s="388">
        <v>3.0536530539393401E-2</v>
      </c>
      <c r="W40" s="388">
        <v>1.13562569022179E-2</v>
      </c>
      <c r="X40" s="388">
        <v>0</v>
      </c>
      <c r="Y40" s="388">
        <v>0</v>
      </c>
      <c r="Z40" s="388">
        <v>1.13562569022179E-2</v>
      </c>
      <c r="AA40" s="394">
        <v>2048.01684570312</v>
      </c>
    </row>
    <row r="41" spans="1:27" x14ac:dyDescent="0.2">
      <c r="A41" s="2" t="s">
        <v>60</v>
      </c>
      <c r="B41" s="391">
        <v>95</v>
      </c>
      <c r="C41" s="388">
        <v>4.96077090501785E-2</v>
      </c>
      <c r="D41" s="388">
        <v>0</v>
      </c>
      <c r="E41" s="388">
        <v>0</v>
      </c>
      <c r="F41" s="388">
        <v>0</v>
      </c>
      <c r="G41" s="388">
        <v>2.50875614583492E-2</v>
      </c>
      <c r="H41" s="388">
        <v>4.9023225903510999E-2</v>
      </c>
      <c r="I41" s="388">
        <v>0.117332391440868</v>
      </c>
      <c r="J41" s="388">
        <v>0.11389105767011599</v>
      </c>
      <c r="K41" s="388">
        <v>0.10952078551053999</v>
      </c>
      <c r="L41" s="388">
        <v>0.107964299619198</v>
      </c>
      <c r="M41" s="388">
        <v>2.28228569030762E-2</v>
      </c>
      <c r="N41" s="388">
        <v>8.4863923490047496E-2</v>
      </c>
      <c r="O41" s="388">
        <v>5.6364089250564603E-2</v>
      </c>
      <c r="P41" s="388">
        <v>8.7365083396434798E-2</v>
      </c>
      <c r="Q41" s="388">
        <v>3.0881322920322401E-2</v>
      </c>
      <c r="R41" s="388">
        <v>3.2972060143947601E-2</v>
      </c>
      <c r="S41" s="388">
        <v>7.3357798159122495E-2</v>
      </c>
      <c r="T41" s="388">
        <v>1.16084814071655E-2</v>
      </c>
      <c r="U41" s="388">
        <v>7.4512851424515204E-3</v>
      </c>
      <c r="V41" s="388">
        <v>0</v>
      </c>
      <c r="W41" s="388">
        <v>0</v>
      </c>
      <c r="X41" s="388">
        <v>0</v>
      </c>
      <c r="Y41" s="388">
        <v>0</v>
      </c>
      <c r="Z41" s="388">
        <v>1.9886059686541599E-2</v>
      </c>
      <c r="AA41" s="394">
        <v>1700.02465820312</v>
      </c>
    </row>
    <row r="42" spans="1:27" x14ac:dyDescent="0.2">
      <c r="A42" s="2" t="s">
        <v>61</v>
      </c>
      <c r="B42" s="391">
        <v>94</v>
      </c>
      <c r="C42" s="388">
        <v>0</v>
      </c>
      <c r="D42" s="388">
        <v>1.3384925201535201E-2</v>
      </c>
      <c r="E42" s="388">
        <v>0</v>
      </c>
      <c r="F42" s="388">
        <v>1.0564000345766499E-2</v>
      </c>
      <c r="G42" s="388">
        <v>2.6769850403070401E-2</v>
      </c>
      <c r="H42" s="388">
        <v>4.2526114732027102E-2</v>
      </c>
      <c r="I42" s="388">
        <v>4.2178351432085003E-2</v>
      </c>
      <c r="J42" s="388">
        <v>6.4864538609981495E-2</v>
      </c>
      <c r="K42" s="388">
        <v>8.4666922688484206E-2</v>
      </c>
      <c r="L42" s="388">
        <v>6.9926753640174893E-2</v>
      </c>
      <c r="M42" s="388">
        <v>3.3953163772821399E-2</v>
      </c>
      <c r="N42" s="388">
        <v>0.123222723603249</v>
      </c>
      <c r="O42" s="388">
        <v>7.4438169598579407E-2</v>
      </c>
      <c r="P42" s="388">
        <v>7.3751807212829604E-2</v>
      </c>
      <c r="Q42" s="388">
        <v>9.4462767243385301E-2</v>
      </c>
      <c r="R42" s="388">
        <v>5.1260650157928501E-2</v>
      </c>
      <c r="S42" s="388">
        <v>9.7190737724304199E-2</v>
      </c>
      <c r="T42" s="388">
        <v>1.17659419775009E-2</v>
      </c>
      <c r="U42" s="388">
        <v>2.232994325459E-2</v>
      </c>
      <c r="V42" s="388">
        <v>2.0560109987854999E-2</v>
      </c>
      <c r="W42" s="388">
        <v>0</v>
      </c>
      <c r="X42" s="388">
        <v>0</v>
      </c>
      <c r="Y42" s="388">
        <v>1.0564000345766499E-2</v>
      </c>
      <c r="Z42" s="388">
        <v>3.1618535518646199E-2</v>
      </c>
      <c r="AA42" s="394">
        <v>2190.01293945312</v>
      </c>
    </row>
    <row r="43" spans="1:27" x14ac:dyDescent="0.2">
      <c r="A43" s="2" t="s">
        <v>62</v>
      </c>
      <c r="B43" s="391">
        <v>87</v>
      </c>
      <c r="C43" s="388">
        <v>5.4155603051185601E-2</v>
      </c>
      <c r="D43" s="388">
        <v>0</v>
      </c>
      <c r="E43" s="388">
        <v>1.6606993973255199E-2</v>
      </c>
      <c r="F43" s="388">
        <v>0</v>
      </c>
      <c r="G43" s="388">
        <v>0</v>
      </c>
      <c r="H43" s="388">
        <v>5.7993456721305799E-2</v>
      </c>
      <c r="I43" s="388">
        <v>2.07406617701054E-2</v>
      </c>
      <c r="J43" s="388">
        <v>6.3774816691875499E-2</v>
      </c>
      <c r="K43" s="388">
        <v>4.3107848614454297E-2</v>
      </c>
      <c r="L43" s="388">
        <v>6.4528085291385706E-2</v>
      </c>
      <c r="M43" s="388">
        <v>5.7425815612077699E-2</v>
      </c>
      <c r="N43" s="388">
        <v>9.5398001372814206E-2</v>
      </c>
      <c r="O43" s="388">
        <v>6.3404925167560605E-2</v>
      </c>
      <c r="P43" s="388">
        <v>3.2397206872701603E-2</v>
      </c>
      <c r="Q43" s="388">
        <v>5.8138679713010802E-2</v>
      </c>
      <c r="R43" s="388">
        <v>5.8138679713010802E-2</v>
      </c>
      <c r="S43" s="388">
        <v>8.9100494980812101E-2</v>
      </c>
      <c r="T43" s="388">
        <v>6.9361463189125103E-2</v>
      </c>
      <c r="U43" s="388">
        <v>2.9274666681885698E-2</v>
      </c>
      <c r="V43" s="388">
        <v>4.4595152139663703E-2</v>
      </c>
      <c r="W43" s="388">
        <v>1.6606993973255199E-2</v>
      </c>
      <c r="X43" s="388">
        <v>0</v>
      </c>
      <c r="Y43" s="388">
        <v>0</v>
      </c>
      <c r="Z43" s="388">
        <v>6.52504563331604E-2</v>
      </c>
      <c r="AA43" s="394">
        <v>2276.994140625</v>
      </c>
    </row>
    <row r="44" spans="1:27" x14ac:dyDescent="0.2">
      <c r="A44" s="2" t="s">
        <v>63</v>
      </c>
      <c r="B44" s="391">
        <v>93</v>
      </c>
      <c r="C44" s="388">
        <v>0</v>
      </c>
      <c r="D44" s="388">
        <v>0</v>
      </c>
      <c r="E44" s="388">
        <v>0</v>
      </c>
      <c r="F44" s="388">
        <v>0</v>
      </c>
      <c r="G44" s="388">
        <v>0</v>
      </c>
      <c r="H44" s="388">
        <v>6.7189611494541196E-2</v>
      </c>
      <c r="I44" s="388">
        <v>6.6896498203277602E-2</v>
      </c>
      <c r="J44" s="388">
        <v>8.0117151141166701E-2</v>
      </c>
      <c r="K44" s="388">
        <v>5.3648490458726897E-2</v>
      </c>
      <c r="L44" s="388">
        <v>8.8125728070735904E-2</v>
      </c>
      <c r="M44" s="388">
        <v>6.8979963660240201E-2</v>
      </c>
      <c r="N44" s="388">
        <v>4.7513023018837003E-2</v>
      </c>
      <c r="O44" s="388">
        <v>6.5163552761077895E-2</v>
      </c>
      <c r="P44" s="388">
        <v>8.4455963224172592E-3</v>
      </c>
      <c r="Q44" s="388">
        <v>8.9614279568195301E-2</v>
      </c>
      <c r="R44" s="388">
        <v>2.9823513701558099E-2</v>
      </c>
      <c r="S44" s="388">
        <v>0.107026554644108</v>
      </c>
      <c r="T44" s="388">
        <v>3.2308466732501998E-2</v>
      </c>
      <c r="U44" s="388">
        <v>5.5654622614383698E-2</v>
      </c>
      <c r="V44" s="388">
        <v>1.44301159307361E-2</v>
      </c>
      <c r="W44" s="388">
        <v>2.18611024320126E-2</v>
      </c>
      <c r="X44" s="388">
        <v>7.9795159399509395E-3</v>
      </c>
      <c r="Y44" s="388">
        <v>3.5184580832719803E-2</v>
      </c>
      <c r="Z44" s="388">
        <v>6.0037631541490603E-2</v>
      </c>
      <c r="AA44" s="394">
        <v>2221.025390625</v>
      </c>
    </row>
    <row r="45" spans="1:27" x14ac:dyDescent="0.2">
      <c r="A45" s="2" t="s">
        <v>64</v>
      </c>
      <c r="B45" s="391">
        <v>96</v>
      </c>
      <c r="C45" s="388">
        <v>4.7669738531112699E-2</v>
      </c>
      <c r="D45" s="388">
        <v>0</v>
      </c>
      <c r="E45" s="388">
        <v>0</v>
      </c>
      <c r="F45" s="388">
        <v>0</v>
      </c>
      <c r="G45" s="388">
        <v>1.1917434632778201E-2</v>
      </c>
      <c r="H45" s="388">
        <v>6.6158391535282093E-2</v>
      </c>
      <c r="I45" s="388">
        <v>7.7705800533294705E-2</v>
      </c>
      <c r="J45" s="388">
        <v>8.9268617331981701E-2</v>
      </c>
      <c r="K45" s="388">
        <v>2.45990101248026E-2</v>
      </c>
      <c r="L45" s="388">
        <v>0.10912517458200501</v>
      </c>
      <c r="M45" s="388">
        <v>5.3439628332853303E-2</v>
      </c>
      <c r="N45" s="388">
        <v>6.5701954066753401E-2</v>
      </c>
      <c r="O45" s="388">
        <v>5.1052782684564597E-2</v>
      </c>
      <c r="P45" s="388">
        <v>7.4772208929061904E-2</v>
      </c>
      <c r="Q45" s="388">
        <v>7.2767786681652097E-2</v>
      </c>
      <c r="R45" s="388">
        <v>9.9365346133708995E-2</v>
      </c>
      <c r="S45" s="388">
        <v>2.9746698215603801E-2</v>
      </c>
      <c r="T45" s="388">
        <v>3.56419682502747E-2</v>
      </c>
      <c r="U45" s="388">
        <v>3.4864492714405101E-2</v>
      </c>
      <c r="V45" s="388">
        <v>2.37245317548513E-2</v>
      </c>
      <c r="W45" s="388">
        <v>0</v>
      </c>
      <c r="X45" s="388">
        <v>0</v>
      </c>
      <c r="Y45" s="388">
        <v>2.0616168156266199E-2</v>
      </c>
      <c r="Z45" s="388">
        <v>1.18622658774257E-2</v>
      </c>
      <c r="AA45" s="394">
        <v>2090.38452148438</v>
      </c>
    </row>
    <row r="46" spans="1:27" x14ac:dyDescent="0.2">
      <c r="A46" s="2" t="s">
        <v>65</v>
      </c>
      <c r="B46" s="391">
        <v>98</v>
      </c>
      <c r="C46" s="388">
        <v>4.6714790165424298E-2</v>
      </c>
      <c r="D46" s="388">
        <v>7.3935342952609097E-3</v>
      </c>
      <c r="E46" s="388">
        <v>0</v>
      </c>
      <c r="F46" s="388">
        <v>0</v>
      </c>
      <c r="G46" s="388">
        <v>2.9360463842749599E-2</v>
      </c>
      <c r="H46" s="388">
        <v>3.3783964812755599E-2</v>
      </c>
      <c r="I46" s="388">
        <v>0.102878890931606</v>
      </c>
      <c r="J46" s="388">
        <v>5.7800903916358899E-2</v>
      </c>
      <c r="K46" s="388">
        <v>0.102809883654118</v>
      </c>
      <c r="L46" s="388">
        <v>0.100744865834713</v>
      </c>
      <c r="M46" s="388">
        <v>3.1887691468000398E-2</v>
      </c>
      <c r="N46" s="388">
        <v>9.4999171793460804E-2</v>
      </c>
      <c r="O46" s="388">
        <v>7.1716912090778406E-2</v>
      </c>
      <c r="P46" s="388">
        <v>9.0653546154499096E-2</v>
      </c>
      <c r="Q46" s="388">
        <v>3.6308471113443402E-2</v>
      </c>
      <c r="R46" s="388">
        <v>3.65473963320255E-2</v>
      </c>
      <c r="S46" s="388">
        <v>5.9468217194080401E-2</v>
      </c>
      <c r="T46" s="388">
        <v>2.6212796568870499E-2</v>
      </c>
      <c r="U46" s="388">
        <v>0</v>
      </c>
      <c r="V46" s="388">
        <v>3.7287615239620202E-2</v>
      </c>
      <c r="W46" s="388">
        <v>1.74870304763317E-2</v>
      </c>
      <c r="X46" s="388">
        <v>1.5943845734000199E-2</v>
      </c>
      <c r="Y46" s="388">
        <v>0</v>
      </c>
      <c r="Z46" s="388">
        <v>0</v>
      </c>
      <c r="AA46" s="394">
        <v>2017.71740722656</v>
      </c>
    </row>
    <row r="47" spans="1:27" x14ac:dyDescent="0.2">
      <c r="A47" s="2" t="s">
        <v>66</v>
      </c>
      <c r="B47" s="391">
        <v>96</v>
      </c>
      <c r="C47" s="388">
        <v>0</v>
      </c>
      <c r="D47" s="388">
        <v>0</v>
      </c>
      <c r="E47" s="388">
        <v>2.74288672953844E-2</v>
      </c>
      <c r="F47" s="388">
        <v>0</v>
      </c>
      <c r="G47" s="388">
        <v>0</v>
      </c>
      <c r="H47" s="388">
        <v>4.40326295793056E-2</v>
      </c>
      <c r="I47" s="388">
        <v>4.0258076041936902E-2</v>
      </c>
      <c r="J47" s="388">
        <v>5.0491560250520699E-2</v>
      </c>
      <c r="K47" s="388">
        <v>8.3753272891044603E-2</v>
      </c>
      <c r="L47" s="388">
        <v>4.0258076041936902E-2</v>
      </c>
      <c r="M47" s="388">
        <v>7.9913794994354206E-2</v>
      </c>
      <c r="N47" s="388">
        <v>6.6851042211055797E-2</v>
      </c>
      <c r="O47" s="388">
        <v>0.10453670471906699</v>
      </c>
      <c r="P47" s="388">
        <v>3.83572392165661E-2</v>
      </c>
      <c r="Q47" s="388">
        <v>4.0443297475576401E-2</v>
      </c>
      <c r="R47" s="388">
        <v>3.5424541682004901E-2</v>
      </c>
      <c r="S47" s="388">
        <v>0.107849732041359</v>
      </c>
      <c r="T47" s="388">
        <v>5.4208189249038703E-2</v>
      </c>
      <c r="U47" s="388">
        <v>4.4250775128603002E-2</v>
      </c>
      <c r="V47" s="388">
        <v>5.2369084209203699E-2</v>
      </c>
      <c r="W47" s="388">
        <v>0</v>
      </c>
      <c r="X47" s="388">
        <v>1.5356739051640001E-2</v>
      </c>
      <c r="Y47" s="388">
        <v>1.6944542527198798E-2</v>
      </c>
      <c r="Z47" s="388">
        <v>5.7271838188171401E-2</v>
      </c>
      <c r="AA47" s="394">
        <v>2288.2470703125</v>
      </c>
    </row>
    <row r="48" spans="1:27" x14ac:dyDescent="0.2">
      <c r="A48" s="2" t="s">
        <v>67</v>
      </c>
      <c r="B48" s="391">
        <v>82</v>
      </c>
      <c r="C48" s="388">
        <v>2.6155518367886502E-2</v>
      </c>
      <c r="D48" s="388">
        <v>0</v>
      </c>
      <c r="E48" s="388">
        <v>0</v>
      </c>
      <c r="F48" s="388">
        <v>0</v>
      </c>
      <c r="G48" s="388">
        <v>2.9894208535552001E-2</v>
      </c>
      <c r="H48" s="388">
        <v>4.7397345304489101E-2</v>
      </c>
      <c r="I48" s="388">
        <v>8.6643375456333202E-2</v>
      </c>
      <c r="J48" s="388">
        <v>4.2388234287500402E-2</v>
      </c>
      <c r="K48" s="388">
        <v>1.9343629479408299E-2</v>
      </c>
      <c r="L48" s="388">
        <v>3.4068159759044599E-2</v>
      </c>
      <c r="M48" s="388">
        <v>4.5586179941892603E-2</v>
      </c>
      <c r="N48" s="388">
        <v>6.57215416431427E-2</v>
      </c>
      <c r="O48" s="388">
        <v>9.2185862362384796E-2</v>
      </c>
      <c r="P48" s="388">
        <v>2.1287078037857999E-2</v>
      </c>
      <c r="Q48" s="388">
        <v>4.8695445060730001E-2</v>
      </c>
      <c r="R48" s="388">
        <v>7.1768984198570293E-2</v>
      </c>
      <c r="S48" s="388">
        <v>6.6881820559501606E-2</v>
      </c>
      <c r="T48" s="388">
        <v>7.9150997102260603E-2</v>
      </c>
      <c r="U48" s="388">
        <v>9.7000487148761694E-2</v>
      </c>
      <c r="V48" s="388">
        <v>7.1624577045440702E-2</v>
      </c>
      <c r="W48" s="388">
        <v>0</v>
      </c>
      <c r="X48" s="388">
        <v>0</v>
      </c>
      <c r="Y48" s="388">
        <v>0</v>
      </c>
      <c r="Z48" s="388">
        <v>5.4206550121307401E-2</v>
      </c>
      <c r="AA48" s="394">
        <v>2605.89282226562</v>
      </c>
    </row>
    <row r="49" spans="1:27" x14ac:dyDescent="0.2">
      <c r="A49" s="2" t="s">
        <v>68</v>
      </c>
      <c r="B49" s="391">
        <v>84</v>
      </c>
      <c r="C49" s="388">
        <v>2.69662961363792E-2</v>
      </c>
      <c r="D49" s="388">
        <v>4.5041643083095599E-2</v>
      </c>
      <c r="E49" s="388">
        <v>0</v>
      </c>
      <c r="F49" s="388">
        <v>1.5877025201916702E-2</v>
      </c>
      <c r="G49" s="388">
        <v>6.6160149872303E-3</v>
      </c>
      <c r="H49" s="388">
        <v>6.6160149872303E-3</v>
      </c>
      <c r="I49" s="388">
        <v>5.2307624369859702E-2</v>
      </c>
      <c r="J49" s="388">
        <v>5.0146214663982398E-2</v>
      </c>
      <c r="K49" s="388">
        <v>6.1032194644212702E-2</v>
      </c>
      <c r="L49" s="388">
        <v>7.5569078326225295E-2</v>
      </c>
      <c r="M49" s="388">
        <v>0.13096927106380499</v>
      </c>
      <c r="N49" s="388">
        <v>9.2474654316902202E-2</v>
      </c>
      <c r="O49" s="388">
        <v>5.3216528147459002E-2</v>
      </c>
      <c r="P49" s="388">
        <v>0.100675880908966</v>
      </c>
      <c r="Q49" s="388">
        <v>4.5571025460958502E-2</v>
      </c>
      <c r="R49" s="388">
        <v>7.6592750847339602E-2</v>
      </c>
      <c r="S49" s="388">
        <v>4.8101313412189498E-2</v>
      </c>
      <c r="T49" s="388">
        <v>3.5658054053783403E-2</v>
      </c>
      <c r="U49" s="388">
        <v>1.31650129333138E-2</v>
      </c>
      <c r="V49" s="388">
        <v>0</v>
      </c>
      <c r="W49" s="388">
        <v>1.31650129333138E-2</v>
      </c>
      <c r="X49" s="388">
        <v>0</v>
      </c>
      <c r="Y49" s="388">
        <v>1.9059272482991201E-2</v>
      </c>
      <c r="Z49" s="388">
        <v>3.1179107725620301E-2</v>
      </c>
      <c r="AA49" s="394">
        <v>2095.00634765625</v>
      </c>
    </row>
    <row r="50" spans="1:27" x14ac:dyDescent="0.2">
      <c r="A50" s="2" t="s">
        <v>69</v>
      </c>
      <c r="B50" s="391">
        <v>65</v>
      </c>
      <c r="C50" s="388">
        <v>3.2590616494417197E-2</v>
      </c>
      <c r="D50" s="388">
        <v>0</v>
      </c>
      <c r="E50" s="388">
        <v>1.8341027200222002E-2</v>
      </c>
      <c r="F50" s="388">
        <v>0</v>
      </c>
      <c r="G50" s="388">
        <v>9.5683317631483095E-3</v>
      </c>
      <c r="H50" s="388">
        <v>0.162171691656113</v>
      </c>
      <c r="I50" s="388">
        <v>6.8620026111602797E-2</v>
      </c>
      <c r="J50" s="388">
        <v>0.11970601230859799</v>
      </c>
      <c r="K50" s="388">
        <v>0.164393365383148</v>
      </c>
      <c r="L50" s="388">
        <v>0.114811234176159</v>
      </c>
      <c r="M50" s="388">
        <v>0.121847353875637</v>
      </c>
      <c r="N50" s="388">
        <v>7.65874609351158E-2</v>
      </c>
      <c r="O50" s="388">
        <v>5.1347561180591597E-2</v>
      </c>
      <c r="P50" s="388">
        <v>1.19226118549705E-2</v>
      </c>
      <c r="Q50" s="388">
        <v>0</v>
      </c>
      <c r="R50" s="388">
        <v>0</v>
      </c>
      <c r="S50" s="388">
        <v>2.4951646104455001E-2</v>
      </c>
      <c r="T50" s="388">
        <v>0</v>
      </c>
      <c r="U50" s="388">
        <v>0</v>
      </c>
      <c r="V50" s="388">
        <v>2.3141048848629001E-2</v>
      </c>
      <c r="W50" s="388">
        <v>0</v>
      </c>
      <c r="X50" s="388">
        <v>0</v>
      </c>
      <c r="Y50" s="388">
        <v>0</v>
      </c>
      <c r="Z50" s="388">
        <v>0</v>
      </c>
      <c r="AA50" s="394">
        <v>1531.36596679688</v>
      </c>
    </row>
    <row r="51" spans="1:27" x14ac:dyDescent="0.2">
      <c r="A51" s="2" t="s">
        <v>70</v>
      </c>
      <c r="B51" s="391">
        <v>95</v>
      </c>
      <c r="C51" s="388">
        <v>1.8362427130341499E-2</v>
      </c>
      <c r="D51" s="388">
        <v>1.08110532164574E-2</v>
      </c>
      <c r="E51" s="388">
        <v>0</v>
      </c>
      <c r="F51" s="388">
        <v>1.13542405888438E-2</v>
      </c>
      <c r="G51" s="388">
        <v>1.8362427130341499E-2</v>
      </c>
      <c r="H51" s="388">
        <v>0.11984690278768501</v>
      </c>
      <c r="I51" s="388">
        <v>7.8744463622569996E-2</v>
      </c>
      <c r="J51" s="388">
        <v>0.155630722641945</v>
      </c>
      <c r="K51" s="388">
        <v>0.16067609190940901</v>
      </c>
      <c r="L51" s="388">
        <v>5.4072313010692603E-2</v>
      </c>
      <c r="M51" s="388">
        <v>6.6657178103923798E-2</v>
      </c>
      <c r="N51" s="388">
        <v>6.3272051513194996E-2</v>
      </c>
      <c r="O51" s="388">
        <v>7.75919780135155E-2</v>
      </c>
      <c r="P51" s="388">
        <v>4.0706820785999298E-2</v>
      </c>
      <c r="Q51" s="388">
        <v>2.9752515256404901E-2</v>
      </c>
      <c r="R51" s="388">
        <v>5.8895729482173899E-2</v>
      </c>
      <c r="S51" s="388">
        <v>1.3431605882942701E-2</v>
      </c>
      <c r="T51" s="388">
        <v>5.5105639621615401E-3</v>
      </c>
      <c r="U51" s="388">
        <v>0</v>
      </c>
      <c r="V51" s="388">
        <v>0</v>
      </c>
      <c r="W51" s="388">
        <v>0</v>
      </c>
      <c r="X51" s="388">
        <v>0</v>
      </c>
      <c r="Y51" s="388">
        <v>1.6320910304784799E-2</v>
      </c>
      <c r="Z51" s="388">
        <v>0</v>
      </c>
      <c r="AA51" s="394">
        <v>1544.37255859375</v>
      </c>
    </row>
    <row r="52" spans="1:27" x14ac:dyDescent="0.2">
      <c r="A52" s="2" t="s">
        <v>71</v>
      </c>
      <c r="B52" s="391">
        <v>80</v>
      </c>
      <c r="C52" s="388">
        <v>0</v>
      </c>
      <c r="D52" s="388">
        <v>0</v>
      </c>
      <c r="E52" s="388">
        <v>1.32311983034015E-2</v>
      </c>
      <c r="F52" s="388">
        <v>0</v>
      </c>
      <c r="G52" s="388">
        <v>1.01008405908942E-2</v>
      </c>
      <c r="H52" s="388">
        <v>5.0977863371372202E-2</v>
      </c>
      <c r="I52" s="388">
        <v>0.10468128323555</v>
      </c>
      <c r="J52" s="388">
        <v>6.6661089658737196E-2</v>
      </c>
      <c r="K52" s="388">
        <v>6.5088897943496704E-2</v>
      </c>
      <c r="L52" s="388">
        <v>5.0645694136619603E-2</v>
      </c>
      <c r="M52" s="388">
        <v>0.13154423236846899</v>
      </c>
      <c r="N52" s="388">
        <v>8.7543092668056502E-2</v>
      </c>
      <c r="O52" s="388">
        <v>7.1368709206581102E-2</v>
      </c>
      <c r="P52" s="388">
        <v>6.08880221843719E-2</v>
      </c>
      <c r="Q52" s="388">
        <v>4.1155405342578902E-2</v>
      </c>
      <c r="R52" s="388">
        <v>1.32311983034015E-2</v>
      </c>
      <c r="S52" s="388">
        <v>4.9742672592401498E-2</v>
      </c>
      <c r="T52" s="388">
        <v>1.01008405908942E-2</v>
      </c>
      <c r="U52" s="388">
        <v>5.8566041290759999E-2</v>
      </c>
      <c r="V52" s="388">
        <v>4.9857061356306097E-2</v>
      </c>
      <c r="W52" s="388">
        <v>0</v>
      </c>
      <c r="X52" s="388">
        <v>1.18330996483564E-2</v>
      </c>
      <c r="Y52" s="388">
        <v>1.1294269934296599E-2</v>
      </c>
      <c r="Z52" s="388">
        <v>4.1488479822874097E-2</v>
      </c>
      <c r="AA52" s="394">
        <v>2095.77685546875</v>
      </c>
    </row>
    <row r="53" spans="1:27" x14ac:dyDescent="0.2">
      <c r="A53" s="2" t="s">
        <v>72</v>
      </c>
      <c r="B53" s="391">
        <v>93</v>
      </c>
      <c r="C53" s="388">
        <v>2.7783326804637899E-2</v>
      </c>
      <c r="D53" s="388">
        <v>6.4565134234726403E-3</v>
      </c>
      <c r="E53" s="388">
        <v>3.0712997540831601E-2</v>
      </c>
      <c r="F53" s="388">
        <v>0</v>
      </c>
      <c r="G53" s="388">
        <v>6.4565134234726403E-3</v>
      </c>
      <c r="H53" s="388">
        <v>6.5205775201320607E-2</v>
      </c>
      <c r="I53" s="388">
        <v>0.1439208984375</v>
      </c>
      <c r="J53" s="388">
        <v>4.74015660583973E-2</v>
      </c>
      <c r="K53" s="388">
        <v>8.5080370306968703E-2</v>
      </c>
      <c r="L53" s="388">
        <v>0.10351056605577499</v>
      </c>
      <c r="M53" s="388">
        <v>8.9254483580589294E-2</v>
      </c>
      <c r="N53" s="388">
        <v>4.2762991040945102E-2</v>
      </c>
      <c r="O53" s="388">
        <v>3.0767243355512602E-2</v>
      </c>
      <c r="P53" s="388">
        <v>7.2869308292865795E-2</v>
      </c>
      <c r="Q53" s="388">
        <v>4.1089165955781902E-2</v>
      </c>
      <c r="R53" s="388">
        <v>7.0074424147605896E-2</v>
      </c>
      <c r="S53" s="388">
        <v>9.0731993317604107E-2</v>
      </c>
      <c r="T53" s="388">
        <v>1.7890168353915201E-2</v>
      </c>
      <c r="U53" s="388">
        <v>0</v>
      </c>
      <c r="V53" s="388">
        <v>1.02317240089178E-2</v>
      </c>
      <c r="W53" s="388">
        <v>6.5107587724924096E-3</v>
      </c>
      <c r="X53" s="388">
        <v>0</v>
      </c>
      <c r="Y53" s="388">
        <v>1.1289212852716401E-2</v>
      </c>
      <c r="Z53" s="388">
        <v>0</v>
      </c>
      <c r="AA53" s="394">
        <v>1795.85241699219</v>
      </c>
    </row>
    <row r="54" spans="1:27" x14ac:dyDescent="0.2">
      <c r="A54" s="2" t="s">
        <v>73</v>
      </c>
      <c r="B54" s="391">
        <v>92</v>
      </c>
      <c r="C54" s="388">
        <v>6.0892827808856999E-2</v>
      </c>
      <c r="D54" s="388">
        <v>0</v>
      </c>
      <c r="E54" s="388">
        <v>0</v>
      </c>
      <c r="F54" s="388">
        <v>5.3107291460037197E-2</v>
      </c>
      <c r="G54" s="388">
        <v>5.7806842960417297E-3</v>
      </c>
      <c r="H54" s="388">
        <v>0.13477903604507399</v>
      </c>
      <c r="I54" s="388">
        <v>0.122588485479355</v>
      </c>
      <c r="J54" s="388">
        <v>0.10440830886364</v>
      </c>
      <c r="K54" s="388">
        <v>0.116497337818146</v>
      </c>
      <c r="L54" s="388">
        <v>2.82011330127716E-2</v>
      </c>
      <c r="M54" s="388">
        <v>0.108556292951107</v>
      </c>
      <c r="N54" s="388">
        <v>5.74916936457157E-2</v>
      </c>
      <c r="O54" s="388">
        <v>2.5097623467445401E-2</v>
      </c>
      <c r="P54" s="388">
        <v>6.2731884419918102E-2</v>
      </c>
      <c r="Q54" s="388">
        <v>5.7806842960417297E-3</v>
      </c>
      <c r="R54" s="388">
        <v>7.9224936664104503E-2</v>
      </c>
      <c r="S54" s="388">
        <v>9.6584688872098905E-3</v>
      </c>
      <c r="T54" s="388">
        <v>0</v>
      </c>
      <c r="U54" s="388">
        <v>6.0220654122531397E-3</v>
      </c>
      <c r="V54" s="388">
        <v>0</v>
      </c>
      <c r="W54" s="388">
        <v>0</v>
      </c>
      <c r="X54" s="388">
        <v>0</v>
      </c>
      <c r="Y54" s="388">
        <v>1.9181251525878899E-2</v>
      </c>
      <c r="Z54" s="388">
        <v>0</v>
      </c>
      <c r="AA54" s="394">
        <v>1491.69604492188</v>
      </c>
    </row>
    <row r="55" spans="1:27" x14ac:dyDescent="0.2">
      <c r="A55" s="2" t="s">
        <v>74</v>
      </c>
      <c r="B55" s="391">
        <v>86</v>
      </c>
      <c r="C55" s="388">
        <v>0</v>
      </c>
      <c r="D55" s="388">
        <v>0</v>
      </c>
      <c r="E55" s="388">
        <v>0</v>
      </c>
      <c r="F55" s="388">
        <v>0</v>
      </c>
      <c r="G55" s="388">
        <v>4.4470921158790602E-2</v>
      </c>
      <c r="H55" s="388">
        <v>8.4717266261577606E-2</v>
      </c>
      <c r="I55" s="388">
        <v>6.2455933541059501E-2</v>
      </c>
      <c r="J55" s="388">
        <v>8.7368831038474995E-2</v>
      </c>
      <c r="K55" s="388">
        <v>6.2232255935668897E-2</v>
      </c>
      <c r="L55" s="388">
        <v>6.58880770206451E-2</v>
      </c>
      <c r="M55" s="388">
        <v>7.0791259407997104E-2</v>
      </c>
      <c r="N55" s="388">
        <v>0.121782563626766</v>
      </c>
      <c r="O55" s="388">
        <v>8.0857217311859103E-2</v>
      </c>
      <c r="P55" s="388">
        <v>3.2217897474765798E-2</v>
      </c>
      <c r="Q55" s="388">
        <v>4.4098813086748102E-2</v>
      </c>
      <c r="R55" s="388">
        <v>6.4930960536003099E-2</v>
      </c>
      <c r="S55" s="388">
        <v>3.6411009728908497E-2</v>
      </c>
      <c r="T55" s="388">
        <v>6.4445242285728496E-2</v>
      </c>
      <c r="U55" s="388">
        <v>0</v>
      </c>
      <c r="V55" s="388">
        <v>2.0784335210919401E-2</v>
      </c>
      <c r="W55" s="388">
        <v>1.3302794657647599E-2</v>
      </c>
      <c r="X55" s="388">
        <v>9.4058867543935793E-3</v>
      </c>
      <c r="Y55" s="388">
        <v>1.0978912003338301E-2</v>
      </c>
      <c r="Z55" s="388">
        <v>2.2859826683998101E-2</v>
      </c>
      <c r="AA55" s="394">
        <v>2010.78454589844</v>
      </c>
    </row>
    <row r="56" spans="1:27" x14ac:dyDescent="0.2">
      <c r="A56" s="2" t="s">
        <v>75</v>
      </c>
      <c r="B56" s="391">
        <v>103</v>
      </c>
      <c r="C56" s="388">
        <v>0</v>
      </c>
      <c r="D56" s="388">
        <v>1.0942853987216899E-2</v>
      </c>
      <c r="E56" s="388">
        <v>0</v>
      </c>
      <c r="F56" s="388">
        <v>2.6233157142996798E-2</v>
      </c>
      <c r="G56" s="388">
        <v>1.0942853987216899E-2</v>
      </c>
      <c r="H56" s="388">
        <v>3.1303655356168698E-2</v>
      </c>
      <c r="I56" s="388">
        <v>0.10988564044237099</v>
      </c>
      <c r="J56" s="388">
        <v>8.4388956427574199E-2</v>
      </c>
      <c r="K56" s="388">
        <v>2.89522632956505E-2</v>
      </c>
      <c r="L56" s="388">
        <v>4.6081624925136601E-2</v>
      </c>
      <c r="M56" s="388">
        <v>8.0235108733177199E-2</v>
      </c>
      <c r="N56" s="388">
        <v>9.6698112785816207E-2</v>
      </c>
      <c r="O56" s="388">
        <v>8.7627619504928603E-2</v>
      </c>
      <c r="P56" s="388">
        <v>4.6316023916006102E-2</v>
      </c>
      <c r="Q56" s="388">
        <v>7.0983484387397794E-2</v>
      </c>
      <c r="R56" s="388">
        <v>4.51830364763737E-2</v>
      </c>
      <c r="S56" s="388">
        <v>8.3021566271781894E-2</v>
      </c>
      <c r="T56" s="388">
        <v>4.2439986020326601E-2</v>
      </c>
      <c r="U56" s="388">
        <v>2.2336106747388802E-2</v>
      </c>
      <c r="V56" s="388">
        <v>7.9876808449626004E-3</v>
      </c>
      <c r="W56" s="388">
        <v>3.3534370362758602E-2</v>
      </c>
      <c r="X56" s="388">
        <v>7.9876808449626004E-3</v>
      </c>
      <c r="Y56" s="388">
        <v>0</v>
      </c>
      <c r="Z56" s="388">
        <v>2.6918215677142102E-2</v>
      </c>
      <c r="AA56" s="394">
        <v>2121.9677734375</v>
      </c>
    </row>
    <row r="57" spans="1:27" x14ac:dyDescent="0.2">
      <c r="A57" s="2" t="s">
        <v>76</v>
      </c>
      <c r="B57" s="391">
        <v>93</v>
      </c>
      <c r="C57" s="388">
        <v>2.47080288827419E-2</v>
      </c>
      <c r="D57" s="388">
        <v>9.5143811777234095E-3</v>
      </c>
      <c r="E57" s="388">
        <v>1.81208774447441E-2</v>
      </c>
      <c r="F57" s="388">
        <v>3.3690940588712699E-2</v>
      </c>
      <c r="G57" s="388">
        <v>4.6954020857811002E-2</v>
      </c>
      <c r="H57" s="388">
        <v>2.92556323111057E-2</v>
      </c>
      <c r="I57" s="388">
        <v>5.3188536316156401E-2</v>
      </c>
      <c r="J57" s="388">
        <v>0.113102570176125</v>
      </c>
      <c r="K57" s="388">
        <v>7.2564952075481401E-2</v>
      </c>
      <c r="L57" s="388">
        <v>5.4424736648798003E-2</v>
      </c>
      <c r="M57" s="388">
        <v>0.11895560473203701</v>
      </c>
      <c r="N57" s="388">
        <v>7.0091754198074299E-2</v>
      </c>
      <c r="O57" s="388">
        <v>8.2980327308177906E-2</v>
      </c>
      <c r="P57" s="388">
        <v>4.68486845493317E-2</v>
      </c>
      <c r="Q57" s="388">
        <v>9.5143811777234095E-3</v>
      </c>
      <c r="R57" s="388">
        <v>2.6320643723010999E-2</v>
      </c>
      <c r="S57" s="388">
        <v>8.6032293736934703E-2</v>
      </c>
      <c r="T57" s="388">
        <v>2.5052903220057501E-2</v>
      </c>
      <c r="U57" s="388">
        <v>2.5052903220057501E-2</v>
      </c>
      <c r="V57" s="388">
        <v>1.8465751782059701E-2</v>
      </c>
      <c r="W57" s="388">
        <v>0</v>
      </c>
      <c r="X57" s="388">
        <v>0</v>
      </c>
      <c r="Y57" s="388">
        <v>1.51936477050185E-2</v>
      </c>
      <c r="Z57" s="388">
        <v>1.9966432824730901E-2</v>
      </c>
      <c r="AA57" s="394">
        <v>1881.31799316406</v>
      </c>
    </row>
    <row r="58" spans="1:27" x14ac:dyDescent="0.2">
      <c r="A58" s="2" t="s">
        <v>77</v>
      </c>
      <c r="B58" s="391">
        <v>96</v>
      </c>
      <c r="C58" s="388">
        <v>1.6456475481391002E-2</v>
      </c>
      <c r="D58" s="388">
        <v>1.41852060332894E-2</v>
      </c>
      <c r="E58" s="388">
        <v>1.6456475481391002E-2</v>
      </c>
      <c r="F58" s="388">
        <v>8.9995423331856693E-3</v>
      </c>
      <c r="G58" s="388">
        <v>7.1770776994526404E-3</v>
      </c>
      <c r="H58" s="388">
        <v>0.105113685131073</v>
      </c>
      <c r="I58" s="388">
        <v>6.5497346222400707E-2</v>
      </c>
      <c r="J58" s="388">
        <v>5.0380356609821299E-2</v>
      </c>
      <c r="K58" s="388">
        <v>6.6436722874641405E-2</v>
      </c>
      <c r="L58" s="388">
        <v>6.6610693931579604E-2</v>
      </c>
      <c r="M58" s="388">
        <v>0.11885569989681199</v>
      </c>
      <c r="N58" s="388">
        <v>0.11628042906522799</v>
      </c>
      <c r="O58" s="388">
        <v>8.4452033042907701E-2</v>
      </c>
      <c r="P58" s="388">
        <v>8.6991034448146806E-2</v>
      </c>
      <c r="Q58" s="388">
        <v>2.0328292623162301E-2</v>
      </c>
      <c r="R58" s="388">
        <v>3.55474911630154E-2</v>
      </c>
      <c r="S58" s="388">
        <v>6.8053498864173903E-2</v>
      </c>
      <c r="T58" s="388">
        <v>2.2195020690560299E-2</v>
      </c>
      <c r="U58" s="388">
        <v>0</v>
      </c>
      <c r="V58" s="388">
        <v>1.8579998984932899E-2</v>
      </c>
      <c r="W58" s="388">
        <v>0</v>
      </c>
      <c r="X58" s="388">
        <v>0</v>
      </c>
      <c r="Y58" s="388">
        <v>0</v>
      </c>
      <c r="Z58" s="388">
        <v>1.1402920819819E-2</v>
      </c>
      <c r="AA58" s="394">
        <v>1958.34106445312</v>
      </c>
    </row>
    <row r="59" spans="1:27" x14ac:dyDescent="0.2">
      <c r="A59" s="2" t="s">
        <v>78</v>
      </c>
      <c r="B59" s="391">
        <v>87</v>
      </c>
      <c r="C59" s="388">
        <v>4.4743418693542501E-2</v>
      </c>
      <c r="D59" s="388">
        <v>0</v>
      </c>
      <c r="E59" s="388">
        <v>1.6065627336502099E-2</v>
      </c>
      <c r="F59" s="388">
        <v>0</v>
      </c>
      <c r="G59" s="388">
        <v>2.82201506197453E-2</v>
      </c>
      <c r="H59" s="388">
        <v>8.6179092526435894E-2</v>
      </c>
      <c r="I59" s="388">
        <v>6.8278051912784604E-2</v>
      </c>
      <c r="J59" s="388">
        <v>7.8373454511165605E-2</v>
      </c>
      <c r="K59" s="388">
        <v>7.8843511641025502E-2</v>
      </c>
      <c r="L59" s="388">
        <v>2.31585446745157E-2</v>
      </c>
      <c r="M59" s="388">
        <v>5.5215135216713E-2</v>
      </c>
      <c r="N59" s="388">
        <v>3.4001596271991702E-2</v>
      </c>
      <c r="O59" s="388">
        <v>0.14500664174556699</v>
      </c>
      <c r="P59" s="388">
        <v>8.8045127689838396E-2</v>
      </c>
      <c r="Q59" s="388">
        <v>2.4430776014924001E-2</v>
      </c>
      <c r="R59" s="388">
        <v>3.19188646972179E-2</v>
      </c>
      <c r="S59" s="388">
        <v>3.1398594379425E-2</v>
      </c>
      <c r="T59" s="388">
        <v>2.2801753133535399E-2</v>
      </c>
      <c r="U59" s="388">
        <v>6.9303192198276506E-2</v>
      </c>
      <c r="V59" s="388">
        <v>9.1171106323599798E-3</v>
      </c>
      <c r="W59" s="388">
        <v>9.1171106323599798E-3</v>
      </c>
      <c r="X59" s="388">
        <v>2.5154914706945398E-2</v>
      </c>
      <c r="Y59" s="388">
        <v>0</v>
      </c>
      <c r="Z59" s="388">
        <v>3.0627330765128101E-2</v>
      </c>
      <c r="AA59" s="394">
        <v>2219.8408203125</v>
      </c>
    </row>
    <row r="60" spans="1:27" x14ac:dyDescent="0.2">
      <c r="A60" s="2" t="s">
        <v>79</v>
      </c>
      <c r="B60" s="391">
        <v>88</v>
      </c>
      <c r="C60" s="388">
        <v>2.3501869291067099E-2</v>
      </c>
      <c r="D60" s="388">
        <v>0</v>
      </c>
      <c r="E60" s="388">
        <v>1.0600109584629499E-2</v>
      </c>
      <c r="F60" s="388">
        <v>0</v>
      </c>
      <c r="G60" s="388">
        <v>3.6517921835184097E-2</v>
      </c>
      <c r="H60" s="388">
        <v>6.1546303331852001E-2</v>
      </c>
      <c r="I60" s="388">
        <v>6.5399095416069003E-2</v>
      </c>
      <c r="J60" s="388">
        <v>9.00409370660782E-2</v>
      </c>
      <c r="K60" s="388">
        <v>5.6895811110734898E-2</v>
      </c>
      <c r="L60" s="388">
        <v>5.42011223733425E-2</v>
      </c>
      <c r="M60" s="388">
        <v>8.4575489163398701E-2</v>
      </c>
      <c r="N60" s="388">
        <v>4.40082177519798E-2</v>
      </c>
      <c r="O60" s="388">
        <v>9.7915738821029705E-2</v>
      </c>
      <c r="P60" s="388">
        <v>2.9557811096310602E-2</v>
      </c>
      <c r="Q60" s="388">
        <v>7.7506564557552296E-2</v>
      </c>
      <c r="R60" s="388">
        <v>5.6899853050708799E-2</v>
      </c>
      <c r="S60" s="388">
        <v>4.88921515643597E-2</v>
      </c>
      <c r="T60" s="388">
        <v>4.1673541069030803E-2</v>
      </c>
      <c r="U60" s="388">
        <v>9.2988256365060806E-3</v>
      </c>
      <c r="V60" s="388">
        <v>1.8667239695787399E-2</v>
      </c>
      <c r="W60" s="388">
        <v>2.3501869291067099E-2</v>
      </c>
      <c r="X60" s="388">
        <v>0</v>
      </c>
      <c r="Y60" s="388">
        <v>2.1005956456065199E-2</v>
      </c>
      <c r="Z60" s="388">
        <v>4.7793563455343198E-2</v>
      </c>
      <c r="AA60" s="394">
        <v>2083.96508789062</v>
      </c>
    </row>
    <row r="61" spans="1:27" x14ac:dyDescent="0.2">
      <c r="A61" s="2" t="s">
        <v>80</v>
      </c>
      <c r="B61" s="391">
        <v>83</v>
      </c>
      <c r="C61" s="388">
        <v>1.1978599242865999E-2</v>
      </c>
      <c r="D61" s="388">
        <v>3.1937163323164E-2</v>
      </c>
      <c r="E61" s="388">
        <v>4.2337480932474102E-2</v>
      </c>
      <c r="F61" s="388">
        <v>0</v>
      </c>
      <c r="G61" s="388">
        <v>1.19968242943287E-2</v>
      </c>
      <c r="H61" s="388">
        <v>9.7727924585342407E-3</v>
      </c>
      <c r="I61" s="388">
        <v>5.6395698338746997E-2</v>
      </c>
      <c r="J61" s="388">
        <v>6.9169111549854306E-2</v>
      </c>
      <c r="K61" s="388">
        <v>2.1320894360542301E-2</v>
      </c>
      <c r="L61" s="388">
        <v>0.101708926260471</v>
      </c>
      <c r="M61" s="388">
        <v>8.5049934685230297E-2</v>
      </c>
      <c r="N61" s="388">
        <v>0.108247458934784</v>
      </c>
      <c r="O61" s="388">
        <v>7.5325153768062605E-2</v>
      </c>
      <c r="P61" s="388">
        <v>7.8182883560657501E-2</v>
      </c>
      <c r="Q61" s="388">
        <v>3.3682033419609098E-2</v>
      </c>
      <c r="R61" s="388">
        <v>3.28865647315979E-2</v>
      </c>
      <c r="S61" s="388">
        <v>7.6443366706371293E-2</v>
      </c>
      <c r="T61" s="388">
        <v>5.4071094840764999E-2</v>
      </c>
      <c r="U61" s="388">
        <v>6.7222967743873596E-2</v>
      </c>
      <c r="V61" s="388">
        <v>2.2133933380246201E-2</v>
      </c>
      <c r="W61" s="388">
        <v>1.01371081545949E-2</v>
      </c>
      <c r="X61" s="388">
        <v>0</v>
      </c>
      <c r="Y61" s="388">
        <v>0</v>
      </c>
      <c r="Z61" s="388">
        <v>0</v>
      </c>
      <c r="AA61" s="394">
        <v>2130.44140625</v>
      </c>
    </row>
    <row r="62" spans="1:27" x14ac:dyDescent="0.2">
      <c r="A62" s="2" t="s">
        <v>81</v>
      </c>
      <c r="B62" s="391">
        <v>114</v>
      </c>
      <c r="C62" s="388">
        <v>2.8282711282372499E-2</v>
      </c>
      <c r="D62" s="388">
        <v>9.8590645939111692E-3</v>
      </c>
      <c r="E62" s="388">
        <v>1.70878469944E-2</v>
      </c>
      <c r="F62" s="388">
        <v>1.06070004403591E-2</v>
      </c>
      <c r="G62" s="388">
        <v>9.8590645939111692E-3</v>
      </c>
      <c r="H62" s="388">
        <v>5.7937089353799799E-2</v>
      </c>
      <c r="I62" s="388">
        <v>6.4117610454559298E-2</v>
      </c>
      <c r="J62" s="388">
        <v>0.13287580013275099</v>
      </c>
      <c r="K62" s="388">
        <v>2.40819733589888E-2</v>
      </c>
      <c r="L62" s="388">
        <v>5.46089932322502E-2</v>
      </c>
      <c r="M62" s="388">
        <v>6.9762498140335097E-2</v>
      </c>
      <c r="N62" s="388">
        <v>5.2768327295780203E-2</v>
      </c>
      <c r="O62" s="388">
        <v>8.6466215550899506E-2</v>
      </c>
      <c r="P62" s="388">
        <v>6.6437497735023499E-2</v>
      </c>
      <c r="Q62" s="388">
        <v>0.10246645659208301</v>
      </c>
      <c r="R62" s="388">
        <v>2.7549231424927701E-2</v>
      </c>
      <c r="S62" s="388">
        <v>7.7019795775413499E-2</v>
      </c>
      <c r="T62" s="388">
        <v>4.7047562897205401E-2</v>
      </c>
      <c r="U62" s="388">
        <v>2.55212690681219E-2</v>
      </c>
      <c r="V62" s="388">
        <v>2.5961378589272499E-2</v>
      </c>
      <c r="W62" s="388">
        <v>0</v>
      </c>
      <c r="X62" s="388">
        <v>0</v>
      </c>
      <c r="Y62" s="388">
        <v>0</v>
      </c>
      <c r="Z62" s="388">
        <v>9.6826143562793697E-3</v>
      </c>
      <c r="AA62" s="394">
        <v>2148.67236328125</v>
      </c>
    </row>
    <row r="63" spans="1:27" x14ac:dyDescent="0.2">
      <c r="A63" s="2" t="s">
        <v>82</v>
      </c>
      <c r="B63" s="391">
        <v>88</v>
      </c>
      <c r="C63" s="388">
        <v>1.8119541928172101E-2</v>
      </c>
      <c r="D63" s="388">
        <v>1.4987265691161201E-2</v>
      </c>
      <c r="E63" s="388">
        <v>3.8708854466676698E-2</v>
      </c>
      <c r="F63" s="388">
        <v>7.0447665639221703E-3</v>
      </c>
      <c r="G63" s="388">
        <v>0</v>
      </c>
      <c r="H63" s="388">
        <v>2.3054761812090901E-2</v>
      </c>
      <c r="I63" s="388">
        <v>5.1742363721132299E-2</v>
      </c>
      <c r="J63" s="388">
        <v>7.8448027372360202E-2</v>
      </c>
      <c r="K63" s="388">
        <v>5.8615557849407203E-2</v>
      </c>
      <c r="L63" s="388">
        <v>7.8742973506450695E-2</v>
      </c>
      <c r="M63" s="388">
        <v>7.9167440533638E-2</v>
      </c>
      <c r="N63" s="388">
        <v>4.3737363070249599E-2</v>
      </c>
      <c r="O63" s="388">
        <v>4.9311049282550798E-2</v>
      </c>
      <c r="P63" s="388">
        <v>8.5170418024063096E-2</v>
      </c>
      <c r="Q63" s="388">
        <v>6.7784376442432404E-2</v>
      </c>
      <c r="R63" s="388">
        <v>5.4363787174224902E-2</v>
      </c>
      <c r="S63" s="388">
        <v>6.9542981684207902E-2</v>
      </c>
      <c r="T63" s="388">
        <v>5.9436883777379997E-2</v>
      </c>
      <c r="U63" s="388">
        <v>3.0436491593718501E-2</v>
      </c>
      <c r="V63" s="388">
        <v>3.1704172492027297E-2</v>
      </c>
      <c r="W63" s="388">
        <v>1.4987265691161201E-2</v>
      </c>
      <c r="X63" s="388">
        <v>1.31894834339619E-2</v>
      </c>
      <c r="Y63" s="388">
        <v>2.1136116236448298E-2</v>
      </c>
      <c r="Z63" s="388">
        <v>1.0568058118224101E-2</v>
      </c>
      <c r="AA63" s="394">
        <v>2261.0029296875</v>
      </c>
    </row>
    <row r="64" spans="1:27" x14ac:dyDescent="0.2">
      <c r="A64" s="2" t="s">
        <v>83</v>
      </c>
      <c r="B64" s="391">
        <v>92</v>
      </c>
      <c r="C64" s="388">
        <v>2.0920112729072599E-2</v>
      </c>
      <c r="D64" s="388">
        <v>1.5186836943030401E-2</v>
      </c>
      <c r="E64" s="388">
        <v>0</v>
      </c>
      <c r="F64" s="388">
        <v>0</v>
      </c>
      <c r="G64" s="388">
        <v>1.8548060208559002E-2</v>
      </c>
      <c r="H64" s="388">
        <v>5.0894159823656103E-2</v>
      </c>
      <c r="I64" s="388">
        <v>3.2493151724338497E-2</v>
      </c>
      <c r="J64" s="388">
        <v>6.1353813856840099E-2</v>
      </c>
      <c r="K64" s="388">
        <v>8.4637753665447193E-2</v>
      </c>
      <c r="L64" s="388">
        <v>4.2803779244422899E-2</v>
      </c>
      <c r="M64" s="388">
        <v>9.8570108413696303E-2</v>
      </c>
      <c r="N64" s="388">
        <v>6.0490377247333499E-2</v>
      </c>
      <c r="O64" s="388">
        <v>6.9585449993610396E-2</v>
      </c>
      <c r="P64" s="388">
        <v>6.2875047326087993E-2</v>
      </c>
      <c r="Q64" s="388">
        <v>4.7825187444686897E-2</v>
      </c>
      <c r="R64" s="388">
        <v>4.5175831764936399E-2</v>
      </c>
      <c r="S64" s="388">
        <v>7.9078078269958496E-2</v>
      </c>
      <c r="T64" s="388">
        <v>4.3080493807792698E-2</v>
      </c>
      <c r="U64" s="388">
        <v>3.0361052602529501E-2</v>
      </c>
      <c r="V64" s="388">
        <v>5.1186412572860697E-2</v>
      </c>
      <c r="W64" s="388">
        <v>0</v>
      </c>
      <c r="X64" s="388">
        <v>2.0911416038870801E-2</v>
      </c>
      <c r="Y64" s="388">
        <v>1.63123924285173E-2</v>
      </c>
      <c r="Z64" s="388">
        <v>4.7710478305816699E-2</v>
      </c>
      <c r="AA64" s="394">
        <v>2316.37939453125</v>
      </c>
    </row>
    <row r="65" spans="1:27" x14ac:dyDescent="0.2">
      <c r="A65" s="2" t="s">
        <v>84</v>
      </c>
      <c r="B65" s="391">
        <v>77</v>
      </c>
      <c r="C65" s="388">
        <v>2.4360412731766701E-2</v>
      </c>
      <c r="D65" s="388">
        <v>0</v>
      </c>
      <c r="E65" s="388">
        <v>8.45112092792988E-3</v>
      </c>
      <c r="F65" s="388">
        <v>8.45112092792988E-3</v>
      </c>
      <c r="G65" s="388">
        <v>2.1850710734724998E-2</v>
      </c>
      <c r="H65" s="388">
        <v>3.0298804864287401E-2</v>
      </c>
      <c r="I65" s="388">
        <v>5.8930415660142899E-2</v>
      </c>
      <c r="J65" s="388">
        <v>7.0522241294384003E-2</v>
      </c>
      <c r="K65" s="388">
        <v>6.0956861823797198E-2</v>
      </c>
      <c r="L65" s="388">
        <v>7.2356447577476501E-2</v>
      </c>
      <c r="M65" s="388">
        <v>6.5027467906475095E-2</v>
      </c>
      <c r="N65" s="388">
        <v>9.5678582787513705E-2</v>
      </c>
      <c r="O65" s="388">
        <v>7.9375855624675806E-2</v>
      </c>
      <c r="P65" s="388">
        <v>2.97840461134911E-2</v>
      </c>
      <c r="Q65" s="388">
        <v>3.4685600548982599E-2</v>
      </c>
      <c r="R65" s="388">
        <v>2.6281392201781301E-2</v>
      </c>
      <c r="S65" s="388">
        <v>8.1514135003089905E-2</v>
      </c>
      <c r="T65" s="388">
        <v>0.12381786853075</v>
      </c>
      <c r="U65" s="388">
        <v>2.3764811456203499E-2</v>
      </c>
      <c r="V65" s="388">
        <v>2.57636085152626E-2</v>
      </c>
      <c r="W65" s="388">
        <v>2.4360412731766701E-2</v>
      </c>
      <c r="X65" s="388">
        <v>1.08830081298947E-2</v>
      </c>
      <c r="Y65" s="388">
        <v>1.28818042576313E-2</v>
      </c>
      <c r="Z65" s="388">
        <v>1.0003271512687199E-2</v>
      </c>
      <c r="AA65" s="394">
        <v>2177.43090820312</v>
      </c>
    </row>
    <row r="66" spans="1:27" x14ac:dyDescent="0.2">
      <c r="A66" s="2" t="s">
        <v>85</v>
      </c>
      <c r="B66" s="391">
        <v>91</v>
      </c>
      <c r="C66" s="388">
        <v>6.7018172703683402E-3</v>
      </c>
      <c r="D66" s="388">
        <v>0</v>
      </c>
      <c r="E66" s="388">
        <v>0</v>
      </c>
      <c r="F66" s="388">
        <v>2.5064364075660699E-2</v>
      </c>
      <c r="G66" s="388">
        <v>1.37383807450533E-2</v>
      </c>
      <c r="H66" s="388">
        <v>4.6517755836248398E-2</v>
      </c>
      <c r="I66" s="388">
        <v>1.9045127555728E-2</v>
      </c>
      <c r="J66" s="388">
        <v>5.3579624742269502E-2</v>
      </c>
      <c r="K66" s="388">
        <v>4.6036079525947599E-2</v>
      </c>
      <c r="L66" s="388">
        <v>7.8721508383750902E-2</v>
      </c>
      <c r="M66" s="388">
        <v>6.66632950305939E-2</v>
      </c>
      <c r="N66" s="388">
        <v>9.6615396440029103E-2</v>
      </c>
      <c r="O66" s="388">
        <v>4.47119027376175E-2</v>
      </c>
      <c r="P66" s="388">
        <v>5.0169538706541103E-2</v>
      </c>
      <c r="Q66" s="388">
        <v>5.7871557772159597E-2</v>
      </c>
      <c r="R66" s="388">
        <v>8.9977391064166995E-2</v>
      </c>
      <c r="S66" s="388">
        <v>7.9674437642097501E-2</v>
      </c>
      <c r="T66" s="388">
        <v>5.0550792366266299E-2</v>
      </c>
      <c r="U66" s="388">
        <v>0.101513840258121</v>
      </c>
      <c r="V66" s="388">
        <v>6.2430542893707804E-3</v>
      </c>
      <c r="W66" s="388">
        <v>0</v>
      </c>
      <c r="X66" s="388">
        <v>1.7986198887229E-2</v>
      </c>
      <c r="Y66" s="388">
        <v>6.7018172703683402E-3</v>
      </c>
      <c r="Z66" s="388">
        <v>4.1916124522685998E-2</v>
      </c>
      <c r="AA66" s="394">
        <v>2410.8681640625</v>
      </c>
    </row>
    <row r="67" spans="1:27" x14ac:dyDescent="0.2">
      <c r="A67" s="2" t="s">
        <v>86</v>
      </c>
      <c r="B67" s="391">
        <v>101</v>
      </c>
      <c r="C67" s="388">
        <v>1.0126456618309E-2</v>
      </c>
      <c r="D67" s="388">
        <v>1.37354489415884E-2</v>
      </c>
      <c r="E67" s="388">
        <v>2.3884782567620302E-2</v>
      </c>
      <c r="F67" s="388">
        <v>1.37354489415884E-2</v>
      </c>
      <c r="G67" s="388">
        <v>3.1767744570970501E-2</v>
      </c>
      <c r="H67" s="388">
        <v>1.7635604366660101E-2</v>
      </c>
      <c r="I67" s="388">
        <v>3.01926787942648E-2</v>
      </c>
      <c r="J67" s="388">
        <v>4.1500985622405999E-2</v>
      </c>
      <c r="K67" s="388">
        <v>6.5799325704574599E-2</v>
      </c>
      <c r="L67" s="388">
        <v>6.8205997347831698E-2</v>
      </c>
      <c r="M67" s="388">
        <v>3.1114235520362899E-2</v>
      </c>
      <c r="N67" s="388">
        <v>0.108261540532112</v>
      </c>
      <c r="O67" s="388">
        <v>5.7853743433952297E-2</v>
      </c>
      <c r="P67" s="388">
        <v>7.7614657580852495E-2</v>
      </c>
      <c r="Q67" s="388">
        <v>6.9073416292667403E-2</v>
      </c>
      <c r="R67" s="388">
        <v>5.0682768225669902E-2</v>
      </c>
      <c r="S67" s="388">
        <v>7.2705283761024503E-2</v>
      </c>
      <c r="T67" s="388">
        <v>6.02546036243439E-2</v>
      </c>
      <c r="U67" s="388">
        <v>3.5649795085191699E-2</v>
      </c>
      <c r="V67" s="388">
        <v>4.6571653336286503E-2</v>
      </c>
      <c r="W67" s="388">
        <v>0</v>
      </c>
      <c r="X67" s="388">
        <v>2.7575904503464699E-2</v>
      </c>
      <c r="Y67" s="388">
        <v>1.9133551046252299E-2</v>
      </c>
      <c r="Z67" s="388">
        <v>2.6924377307295799E-2</v>
      </c>
      <c r="AA67" s="394">
        <v>2359.61450195312</v>
      </c>
    </row>
    <row r="68" spans="1:27" x14ac:dyDescent="0.2">
      <c r="A68" s="2" t="s">
        <v>87</v>
      </c>
      <c r="B68" s="391">
        <v>91</v>
      </c>
      <c r="C68" s="388">
        <v>3.4072373062372201E-2</v>
      </c>
      <c r="D68" s="388">
        <v>0</v>
      </c>
      <c r="E68" s="388">
        <v>3.3738415688276298E-2</v>
      </c>
      <c r="F68" s="388">
        <v>9.2349015176296199E-3</v>
      </c>
      <c r="G68" s="388">
        <v>4.5329108834266697E-2</v>
      </c>
      <c r="H68" s="388">
        <v>4.3312031775713002E-2</v>
      </c>
      <c r="I68" s="388">
        <v>8.1547111272811904E-2</v>
      </c>
      <c r="J68" s="388">
        <v>6.0445189476013197E-2</v>
      </c>
      <c r="K68" s="388">
        <v>0.100775986909866</v>
      </c>
      <c r="L68" s="388">
        <v>3.6158736795187003E-2</v>
      </c>
      <c r="M68" s="388">
        <v>4.7451075166463901E-2</v>
      </c>
      <c r="N68" s="388">
        <v>7.1230493485927596E-2</v>
      </c>
      <c r="O68" s="388">
        <v>0.13180011510848999</v>
      </c>
      <c r="P68" s="388">
        <v>2.2109678015112901E-2</v>
      </c>
      <c r="Q68" s="388">
        <v>3.2048624008894001E-2</v>
      </c>
      <c r="R68" s="388">
        <v>7.9036116600036593E-2</v>
      </c>
      <c r="S68" s="388">
        <v>4.8612251877784701E-2</v>
      </c>
      <c r="T68" s="388">
        <v>4.64364029467106E-2</v>
      </c>
      <c r="U68" s="388">
        <v>1.5513085760176199E-2</v>
      </c>
      <c r="V68" s="388">
        <v>2.4989569559693298E-2</v>
      </c>
      <c r="W68" s="388">
        <v>0</v>
      </c>
      <c r="X68" s="388">
        <v>7.3006348684430096E-3</v>
      </c>
      <c r="Y68" s="388">
        <v>0</v>
      </c>
      <c r="Z68" s="388">
        <v>2.88581028580666E-2</v>
      </c>
      <c r="AA68" s="394">
        <v>2061.1123046875</v>
      </c>
    </row>
    <row r="69" spans="1:27" x14ac:dyDescent="0.2">
      <c r="A69" s="2" t="s">
        <v>88</v>
      </c>
      <c r="B69" s="391">
        <v>104</v>
      </c>
      <c r="C69" s="388">
        <v>5.2795439958572402E-2</v>
      </c>
      <c r="D69" s="388">
        <v>1.8101349472999601E-2</v>
      </c>
      <c r="E69" s="388">
        <v>8.1495577469468099E-3</v>
      </c>
      <c r="F69" s="388">
        <v>2.44077760726213E-2</v>
      </c>
      <c r="G69" s="388">
        <v>2.36416887491941E-2</v>
      </c>
      <c r="H69" s="388">
        <v>3.4694090485572801E-2</v>
      </c>
      <c r="I69" s="388">
        <v>3.3718772232532501E-2</v>
      </c>
      <c r="J69" s="388">
        <v>5.5891670286655398E-2</v>
      </c>
      <c r="K69" s="388">
        <v>9.2427656054496807E-2</v>
      </c>
      <c r="L69" s="388">
        <v>5.6522101163864101E-2</v>
      </c>
      <c r="M69" s="388">
        <v>3.7539537996053703E-2</v>
      </c>
      <c r="N69" s="388">
        <v>0.127578690648079</v>
      </c>
      <c r="O69" s="388">
        <v>8.6201220750808702E-2</v>
      </c>
      <c r="P69" s="388">
        <v>5.4873205721378299E-2</v>
      </c>
      <c r="Q69" s="388">
        <v>4.7685701400041601E-2</v>
      </c>
      <c r="R69" s="388">
        <v>5.88947236537933E-2</v>
      </c>
      <c r="S69" s="388">
        <v>6.0301009565591798E-2</v>
      </c>
      <c r="T69" s="388">
        <v>3.3323634415864903E-2</v>
      </c>
      <c r="U69" s="388">
        <v>4.7979000955820097E-2</v>
      </c>
      <c r="V69" s="388">
        <v>1.80164277553558E-2</v>
      </c>
      <c r="W69" s="388">
        <v>9.2403208836913091E-3</v>
      </c>
      <c r="X69" s="388">
        <v>0</v>
      </c>
      <c r="Y69" s="388">
        <v>8.4431814029812795E-3</v>
      </c>
      <c r="Z69" s="388">
        <v>9.5732454210519808E-3</v>
      </c>
      <c r="AA69" s="394">
        <v>2128.64379882812</v>
      </c>
    </row>
    <row r="70" spans="1:27" x14ac:dyDescent="0.2">
      <c r="A70" s="2" t="s">
        <v>89</v>
      </c>
      <c r="B70" s="391">
        <v>93</v>
      </c>
      <c r="C70" s="388">
        <v>2.3558424785733199E-2</v>
      </c>
      <c r="D70" s="388">
        <v>0</v>
      </c>
      <c r="E70" s="388">
        <v>0</v>
      </c>
      <c r="F70" s="388">
        <v>0</v>
      </c>
      <c r="G70" s="388">
        <v>3.4958690404892002E-2</v>
      </c>
      <c r="H70" s="388">
        <v>2.0826272666454301E-2</v>
      </c>
      <c r="I70" s="388">
        <v>7.4825815856456798E-2</v>
      </c>
      <c r="J70" s="388">
        <v>6.1150543391704601E-2</v>
      </c>
      <c r="K70" s="388">
        <v>3.9442956447601298E-2</v>
      </c>
      <c r="L70" s="388">
        <v>6.1345864087343202E-2</v>
      </c>
      <c r="M70" s="388">
        <v>3.8925442844629302E-2</v>
      </c>
      <c r="N70" s="388">
        <v>0.120278917253017</v>
      </c>
      <c r="O70" s="388">
        <v>3.29098850488663E-2</v>
      </c>
      <c r="P70" s="388">
        <v>5.3624238818883903E-2</v>
      </c>
      <c r="Q70" s="388">
        <v>5.2427146583795499E-2</v>
      </c>
      <c r="R70" s="388">
        <v>5.7538930326700197E-2</v>
      </c>
      <c r="S70" s="388">
        <v>0.121276058256626</v>
      </c>
      <c r="T70" s="388">
        <v>3.0241966247558601E-2</v>
      </c>
      <c r="U70" s="388">
        <v>6.7461915314197499E-2</v>
      </c>
      <c r="V70" s="388">
        <v>2.2712230682372998E-2</v>
      </c>
      <c r="W70" s="388">
        <v>2.0815957337617898E-2</v>
      </c>
      <c r="X70" s="388">
        <v>2.2150553762912799E-2</v>
      </c>
      <c r="Y70" s="388">
        <v>2.13721171021461E-2</v>
      </c>
      <c r="Z70" s="388">
        <v>2.2156069055199599E-2</v>
      </c>
      <c r="AA70" s="394">
        <v>2479.82495117188</v>
      </c>
    </row>
    <row r="71" spans="1:27" x14ac:dyDescent="0.2">
      <c r="A71" s="3" t="s">
        <v>90</v>
      </c>
      <c r="B71" s="392">
        <v>73</v>
      </c>
      <c r="C71" s="389">
        <v>4.4097509235143703E-2</v>
      </c>
      <c r="D71" s="389">
        <v>0</v>
      </c>
      <c r="E71" s="389">
        <v>0</v>
      </c>
      <c r="F71" s="389">
        <v>0</v>
      </c>
      <c r="G71" s="389">
        <v>1.25059969723225E-2</v>
      </c>
      <c r="H71" s="389">
        <v>2.4231977760791799E-2</v>
      </c>
      <c r="I71" s="389">
        <v>5.5130254477262497E-2</v>
      </c>
      <c r="J71" s="389">
        <v>6.2510393559932695E-2</v>
      </c>
      <c r="K71" s="389">
        <v>5.7672277092933703E-2</v>
      </c>
      <c r="L71" s="389">
        <v>4.9394566565752002E-2</v>
      </c>
      <c r="M71" s="389">
        <v>3.5798978060483898E-2</v>
      </c>
      <c r="N71" s="389">
        <v>7.3403485119342804E-2</v>
      </c>
      <c r="O71" s="389">
        <v>5.9566389769315699E-2</v>
      </c>
      <c r="P71" s="389">
        <v>6.3294596970081302E-2</v>
      </c>
      <c r="Q71" s="389">
        <v>0.126113906502724</v>
      </c>
      <c r="R71" s="389">
        <v>0.114458605647087</v>
      </c>
      <c r="S71" s="389">
        <v>4.9718402326106997E-2</v>
      </c>
      <c r="T71" s="389">
        <v>0</v>
      </c>
      <c r="U71" s="389">
        <v>2.6105778291821501E-2</v>
      </c>
      <c r="V71" s="389">
        <v>3.6136873066425303E-2</v>
      </c>
      <c r="W71" s="389">
        <v>2.4551620706915901E-2</v>
      </c>
      <c r="X71" s="389">
        <v>1.21138924732804E-2</v>
      </c>
      <c r="Y71" s="389">
        <v>1.20456237345934E-2</v>
      </c>
      <c r="Z71" s="389">
        <v>6.11488670110703E-2</v>
      </c>
      <c r="AA71" s="395">
        <v>2587.00756835938</v>
      </c>
    </row>
    <row r="74" spans="1:27" x14ac:dyDescent="0.2">
      <c r="A74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325</v>
      </c>
    </row>
    <row r="4" spans="1:6" x14ac:dyDescent="0.2">
      <c r="A4" t="s">
        <v>23</v>
      </c>
    </row>
    <row r="5" spans="1:6" x14ac:dyDescent="0.2">
      <c r="A5" s="4" t="s">
        <v>24</v>
      </c>
      <c r="B5" s="4" t="s">
        <v>4</v>
      </c>
      <c r="C5" s="4" t="s">
        <v>326</v>
      </c>
      <c r="D5" s="4" t="s">
        <v>327</v>
      </c>
      <c r="E5" s="4" t="s">
        <v>328</v>
      </c>
      <c r="F5" s="4" t="s">
        <v>329</v>
      </c>
    </row>
    <row r="6" spans="1:6" x14ac:dyDescent="0.2">
      <c r="A6" s="5" t="s">
        <v>26</v>
      </c>
      <c r="B6" s="399" t="s">
        <v>1</v>
      </c>
      <c r="C6" s="396" t="s">
        <v>1</v>
      </c>
      <c r="D6" s="396" t="s">
        <v>1</v>
      </c>
      <c r="E6" s="396" t="s">
        <v>1</v>
      </c>
      <c r="F6" s="396" t="s">
        <v>1</v>
      </c>
    </row>
    <row r="7" spans="1:6" x14ac:dyDescent="0.2">
      <c r="A7" s="2" t="s">
        <v>26</v>
      </c>
      <c r="B7" s="400">
        <v>8924</v>
      </c>
      <c r="C7" s="397">
        <v>0.101544573903084</v>
      </c>
      <c r="D7" s="397">
        <v>0.36168375611305198</v>
      </c>
      <c r="E7" s="397">
        <v>0.21622556447982799</v>
      </c>
      <c r="F7" s="397">
        <v>0.32054609060287498</v>
      </c>
    </row>
    <row r="8" spans="1:6" x14ac:dyDescent="0.2">
      <c r="A8" s="5" t="s">
        <v>27</v>
      </c>
      <c r="B8" s="399" t="s">
        <v>1</v>
      </c>
      <c r="C8" s="396" t="s">
        <v>1</v>
      </c>
      <c r="D8" s="396" t="s">
        <v>1</v>
      </c>
      <c r="E8" s="396" t="s">
        <v>1</v>
      </c>
      <c r="F8" s="396" t="s">
        <v>1</v>
      </c>
    </row>
    <row r="9" spans="1:6" x14ac:dyDescent="0.2">
      <c r="A9" s="2" t="s">
        <v>28</v>
      </c>
      <c r="B9" s="400">
        <v>99</v>
      </c>
      <c r="C9" s="397">
        <v>9.2493690550327301E-2</v>
      </c>
      <c r="D9" s="397">
        <v>0.28682151436805697</v>
      </c>
      <c r="E9" s="397">
        <v>0.187231555581093</v>
      </c>
      <c r="F9" s="397">
        <v>0.43345323204994202</v>
      </c>
    </row>
    <row r="10" spans="1:6" x14ac:dyDescent="0.2">
      <c r="A10" s="2" t="s">
        <v>29</v>
      </c>
      <c r="B10" s="400">
        <v>99</v>
      </c>
      <c r="C10" s="397">
        <v>2.8822921216487898E-2</v>
      </c>
      <c r="D10" s="397">
        <v>0.28278237581253102</v>
      </c>
      <c r="E10" s="397">
        <v>0.28546953201293901</v>
      </c>
      <c r="F10" s="397">
        <v>0.40292516350746199</v>
      </c>
    </row>
    <row r="11" spans="1:6" x14ac:dyDescent="0.2">
      <c r="A11" s="2" t="s">
        <v>30</v>
      </c>
      <c r="B11" s="400">
        <v>119</v>
      </c>
      <c r="C11" s="397">
        <v>0.10026341676712</v>
      </c>
      <c r="D11" s="397">
        <v>0.40499559044838002</v>
      </c>
      <c r="E11" s="397">
        <v>0.16776454448700001</v>
      </c>
      <c r="F11" s="397">
        <v>0.326976448297501</v>
      </c>
    </row>
    <row r="12" spans="1:6" x14ac:dyDescent="0.2">
      <c r="A12" s="2" t="s">
        <v>31</v>
      </c>
      <c r="B12" s="400">
        <v>102</v>
      </c>
      <c r="C12" s="397">
        <v>9.4210304319858607E-2</v>
      </c>
      <c r="D12" s="397">
        <v>0.292165488004684</v>
      </c>
      <c r="E12" s="397">
        <v>0.29631158709526101</v>
      </c>
      <c r="F12" s="397">
        <v>0.31731262803077698</v>
      </c>
    </row>
    <row r="13" spans="1:6" x14ac:dyDescent="0.2">
      <c r="A13" s="2" t="s">
        <v>32</v>
      </c>
      <c r="B13" s="400">
        <v>105</v>
      </c>
      <c r="C13" s="397">
        <v>5.3016744554042802E-2</v>
      </c>
      <c r="D13" s="397">
        <v>0.20705662667751301</v>
      </c>
      <c r="E13" s="397">
        <v>0.30290654301643399</v>
      </c>
      <c r="F13" s="397">
        <v>0.437020063400269</v>
      </c>
    </row>
    <row r="14" spans="1:6" x14ac:dyDescent="0.2">
      <c r="A14" s="2" t="s">
        <v>33</v>
      </c>
      <c r="B14" s="400">
        <v>95</v>
      </c>
      <c r="C14" s="397">
        <v>3.44688780605793E-2</v>
      </c>
      <c r="D14" s="397">
        <v>0.26340234279632602</v>
      </c>
      <c r="E14" s="397">
        <v>0.140372574329376</v>
      </c>
      <c r="F14" s="397">
        <v>0.56175619363784801</v>
      </c>
    </row>
    <row r="15" spans="1:6" x14ac:dyDescent="0.2">
      <c r="A15" s="2" t="s">
        <v>34</v>
      </c>
      <c r="B15" s="400">
        <v>89</v>
      </c>
      <c r="C15" s="397">
        <v>0.15415902435779599</v>
      </c>
      <c r="D15" s="397">
        <v>0.20638096332549999</v>
      </c>
      <c r="E15" s="397">
        <v>0.31719109416008001</v>
      </c>
      <c r="F15" s="397">
        <v>0.32226890325546298</v>
      </c>
    </row>
    <row r="16" spans="1:6" x14ac:dyDescent="0.2">
      <c r="A16" s="2" t="s">
        <v>35</v>
      </c>
      <c r="B16" s="400">
        <v>98</v>
      </c>
      <c r="C16" s="397">
        <v>0.104862190783024</v>
      </c>
      <c r="D16" s="397">
        <v>0.39222505688667297</v>
      </c>
      <c r="E16" s="397">
        <v>0.240697085857391</v>
      </c>
      <c r="F16" s="397">
        <v>0.26221567392349199</v>
      </c>
    </row>
    <row r="17" spans="1:6" x14ac:dyDescent="0.2">
      <c r="A17" s="2" t="s">
        <v>36</v>
      </c>
      <c r="B17" s="400">
        <v>72</v>
      </c>
      <c r="C17" s="397">
        <v>8.5913009941577897E-2</v>
      </c>
      <c r="D17" s="397">
        <v>0.492838144302368</v>
      </c>
      <c r="E17" s="397">
        <v>0.183185994625092</v>
      </c>
      <c r="F17" s="397">
        <v>0.238062843680382</v>
      </c>
    </row>
    <row r="18" spans="1:6" x14ac:dyDescent="0.2">
      <c r="A18" s="2" t="s">
        <v>37</v>
      </c>
      <c r="B18" s="400">
        <v>76</v>
      </c>
      <c r="C18" s="397">
        <v>0.138756483793259</v>
      </c>
      <c r="D18" s="397">
        <v>0.45796161890029902</v>
      </c>
      <c r="E18" s="397">
        <v>0.212338477373123</v>
      </c>
      <c r="F18" s="397">
        <v>0.19094341993331901</v>
      </c>
    </row>
    <row r="19" spans="1:6" x14ac:dyDescent="0.2">
      <c r="A19" s="2" t="s">
        <v>38</v>
      </c>
      <c r="B19" s="400">
        <v>94</v>
      </c>
      <c r="C19" s="397">
        <v>0.106923773884773</v>
      </c>
      <c r="D19" s="397">
        <v>0.36531567573547402</v>
      </c>
      <c r="E19" s="397">
        <v>0.22371134161949199</v>
      </c>
      <c r="F19" s="397">
        <v>0.30404919385910001</v>
      </c>
    </row>
    <row r="20" spans="1:6" x14ac:dyDescent="0.2">
      <c r="A20" s="2" t="s">
        <v>39</v>
      </c>
      <c r="B20" s="400">
        <v>90</v>
      </c>
      <c r="C20" s="397">
        <v>5.7660877704620403E-2</v>
      </c>
      <c r="D20" s="397">
        <v>0.33195325732231101</v>
      </c>
      <c r="E20" s="397">
        <v>0.28014218807220498</v>
      </c>
      <c r="F20" s="397">
        <v>0.33024364709854098</v>
      </c>
    </row>
    <row r="21" spans="1:6" x14ac:dyDescent="0.2">
      <c r="A21" s="2" t="s">
        <v>40</v>
      </c>
      <c r="B21" s="400">
        <v>72</v>
      </c>
      <c r="C21" s="397">
        <v>1.7514484003186202E-2</v>
      </c>
      <c r="D21" s="397">
        <v>0.24439649283886</v>
      </c>
      <c r="E21" s="397">
        <v>0.23754246532917001</v>
      </c>
      <c r="F21" s="397">
        <v>0.50054657459259</v>
      </c>
    </row>
    <row r="22" spans="1:6" x14ac:dyDescent="0.2">
      <c r="A22" s="2" t="s">
        <v>41</v>
      </c>
      <c r="B22" s="400">
        <v>97</v>
      </c>
      <c r="C22" s="397">
        <v>9.6151784062385601E-2</v>
      </c>
      <c r="D22" s="397">
        <v>0.35062453150749201</v>
      </c>
      <c r="E22" s="397">
        <v>0.28138440847396901</v>
      </c>
      <c r="F22" s="397">
        <v>0.27183929085731501</v>
      </c>
    </row>
    <row r="23" spans="1:6" x14ac:dyDescent="0.2">
      <c r="A23" s="2" t="s">
        <v>42</v>
      </c>
      <c r="B23" s="400">
        <v>97</v>
      </c>
      <c r="C23" s="397">
        <v>0.18453261256218001</v>
      </c>
      <c r="D23" s="397">
        <v>0.34725382924079901</v>
      </c>
      <c r="E23" s="397">
        <v>0.293312877416611</v>
      </c>
      <c r="F23" s="397">
        <v>0.17490069568157199</v>
      </c>
    </row>
    <row r="24" spans="1:6" x14ac:dyDescent="0.2">
      <c r="A24" s="2" t="s">
        <v>43</v>
      </c>
      <c r="B24" s="400">
        <v>98</v>
      </c>
      <c r="C24" s="397">
        <v>6.3982926309108706E-2</v>
      </c>
      <c r="D24" s="397">
        <v>0.37812876701355003</v>
      </c>
      <c r="E24" s="397">
        <v>0.27484324574470498</v>
      </c>
      <c r="F24" s="397">
        <v>0.283045053482056</v>
      </c>
    </row>
    <row r="25" spans="1:6" x14ac:dyDescent="0.2">
      <c r="A25" s="2" t="s">
        <v>44</v>
      </c>
      <c r="B25" s="400">
        <v>96</v>
      </c>
      <c r="C25" s="397">
        <v>0.114428751170635</v>
      </c>
      <c r="D25" s="397">
        <v>0.320965737104416</v>
      </c>
      <c r="E25" s="397">
        <v>0.310570389032364</v>
      </c>
      <c r="F25" s="397">
        <v>0.25403511524200401</v>
      </c>
    </row>
    <row r="26" spans="1:6" x14ac:dyDescent="0.2">
      <c r="A26" s="2" t="s">
        <v>45</v>
      </c>
      <c r="B26" s="400">
        <v>93</v>
      </c>
      <c r="C26" s="397">
        <v>0.123765327036381</v>
      </c>
      <c r="D26" s="397">
        <v>0.46903210878372198</v>
      </c>
      <c r="E26" s="397">
        <v>0.16368921101093301</v>
      </c>
      <c r="F26" s="397">
        <v>0.24351336061954501</v>
      </c>
    </row>
    <row r="27" spans="1:6" x14ac:dyDescent="0.2">
      <c r="A27" s="2" t="s">
        <v>46</v>
      </c>
      <c r="B27" s="400">
        <v>82</v>
      </c>
      <c r="C27" s="397">
        <v>1.62827484309673E-2</v>
      </c>
      <c r="D27" s="397">
        <v>0.17960929870605499</v>
      </c>
      <c r="E27" s="397">
        <v>0.34537914395332298</v>
      </c>
      <c r="F27" s="397">
        <v>0.45872879028320301</v>
      </c>
    </row>
    <row r="28" spans="1:6" x14ac:dyDescent="0.2">
      <c r="A28" s="2" t="s">
        <v>47</v>
      </c>
      <c r="B28" s="400">
        <v>98</v>
      </c>
      <c r="C28" s="397">
        <v>0</v>
      </c>
      <c r="D28" s="397">
        <v>0.27891603112220797</v>
      </c>
      <c r="E28" s="397">
        <v>0.26734754443168601</v>
      </c>
      <c r="F28" s="397">
        <v>0.45373642444610601</v>
      </c>
    </row>
    <row r="29" spans="1:6" x14ac:dyDescent="0.2">
      <c r="A29" s="2" t="s">
        <v>48</v>
      </c>
      <c r="B29" s="400">
        <v>92</v>
      </c>
      <c r="C29" s="397">
        <v>8.1577889621257796E-2</v>
      </c>
      <c r="D29" s="397">
        <v>0.33842855691909801</v>
      </c>
      <c r="E29" s="397">
        <v>0.14479459822177901</v>
      </c>
      <c r="F29" s="397">
        <v>0.43519893288612399</v>
      </c>
    </row>
    <row r="30" spans="1:6" x14ac:dyDescent="0.2">
      <c r="A30" s="2" t="s">
        <v>49</v>
      </c>
      <c r="B30" s="400">
        <v>85</v>
      </c>
      <c r="C30" s="397">
        <v>0</v>
      </c>
      <c r="D30" s="397">
        <v>0.224482536315918</v>
      </c>
      <c r="E30" s="397">
        <v>0.19119437038898501</v>
      </c>
      <c r="F30" s="397">
        <v>0.58432310819625899</v>
      </c>
    </row>
    <row r="31" spans="1:6" x14ac:dyDescent="0.2">
      <c r="A31" s="2" t="s">
        <v>50</v>
      </c>
      <c r="B31" s="400">
        <v>77</v>
      </c>
      <c r="C31" s="397">
        <v>8.2662664353847504E-3</v>
      </c>
      <c r="D31" s="397">
        <v>0.24782328307628601</v>
      </c>
      <c r="E31" s="397">
        <v>0.195485919713974</v>
      </c>
      <c r="F31" s="397">
        <v>0.54842454195022605</v>
      </c>
    </row>
    <row r="32" spans="1:6" x14ac:dyDescent="0.2">
      <c r="A32" s="2" t="s">
        <v>51</v>
      </c>
      <c r="B32" s="400">
        <v>102</v>
      </c>
      <c r="C32" s="397">
        <v>0.16917809844017001</v>
      </c>
      <c r="D32" s="397">
        <v>0.30463242530822798</v>
      </c>
      <c r="E32" s="397">
        <v>0.17957203090190901</v>
      </c>
      <c r="F32" s="397">
        <v>0.34661746025085399</v>
      </c>
    </row>
    <row r="33" spans="1:6" x14ac:dyDescent="0.2">
      <c r="A33" s="2" t="s">
        <v>52</v>
      </c>
      <c r="B33" s="400">
        <v>92</v>
      </c>
      <c r="C33" s="397">
        <v>5.0139054656028704E-3</v>
      </c>
      <c r="D33" s="397">
        <v>0.40762677788734403</v>
      </c>
      <c r="E33" s="397">
        <v>0.22981286048889199</v>
      </c>
      <c r="F33" s="397">
        <v>0.35754644870758101</v>
      </c>
    </row>
    <row r="34" spans="1:6" x14ac:dyDescent="0.2">
      <c r="A34" s="2" t="s">
        <v>53</v>
      </c>
      <c r="B34" s="400">
        <v>90</v>
      </c>
      <c r="C34" s="397">
        <v>6.4182557165622697E-2</v>
      </c>
      <c r="D34" s="397">
        <v>0.25833761692047102</v>
      </c>
      <c r="E34" s="397">
        <v>0.21212200820446001</v>
      </c>
      <c r="F34" s="397">
        <v>0.46535781025886502</v>
      </c>
    </row>
    <row r="35" spans="1:6" x14ac:dyDescent="0.2">
      <c r="A35" s="2" t="s">
        <v>54</v>
      </c>
      <c r="B35" s="400">
        <v>93</v>
      </c>
      <c r="C35" s="397">
        <v>8.1401132047176403E-2</v>
      </c>
      <c r="D35" s="397">
        <v>0.27515247464179998</v>
      </c>
      <c r="E35" s="397">
        <v>0.20804712176322901</v>
      </c>
      <c r="F35" s="397">
        <v>0.43539926409721402</v>
      </c>
    </row>
    <row r="36" spans="1:6" x14ac:dyDescent="0.2">
      <c r="A36" s="2" t="s">
        <v>55</v>
      </c>
      <c r="B36" s="400">
        <v>72</v>
      </c>
      <c r="C36" s="397">
        <v>1.1343865655362601E-2</v>
      </c>
      <c r="D36" s="397">
        <v>0.51093894243240401</v>
      </c>
      <c r="E36" s="397">
        <v>9.8696343600749997E-2</v>
      </c>
      <c r="F36" s="397">
        <v>0.37902083992958102</v>
      </c>
    </row>
    <row r="37" spans="1:6" x14ac:dyDescent="0.2">
      <c r="A37" s="2" t="s">
        <v>56</v>
      </c>
      <c r="B37" s="400">
        <v>83</v>
      </c>
      <c r="C37" s="397">
        <v>5.3170997649431201E-2</v>
      </c>
      <c r="D37" s="397">
        <v>0.32519486546516402</v>
      </c>
      <c r="E37" s="397">
        <v>0.20865230262279499</v>
      </c>
      <c r="F37" s="397">
        <v>0.412981808185577</v>
      </c>
    </row>
    <row r="38" spans="1:6" x14ac:dyDescent="0.2">
      <c r="A38" s="2" t="s">
        <v>57</v>
      </c>
      <c r="B38" s="400">
        <v>103</v>
      </c>
      <c r="C38" s="397">
        <v>0.12289414554834401</v>
      </c>
      <c r="D38" s="397">
        <v>0.248255550861359</v>
      </c>
      <c r="E38" s="397">
        <v>0.20086713135242501</v>
      </c>
      <c r="F38" s="397">
        <v>0.42798316478729198</v>
      </c>
    </row>
    <row r="39" spans="1:6" x14ac:dyDescent="0.2">
      <c r="A39" s="2" t="s">
        <v>58</v>
      </c>
      <c r="B39" s="400">
        <v>101</v>
      </c>
      <c r="C39" s="397">
        <v>9.4978459179401398E-2</v>
      </c>
      <c r="D39" s="397">
        <v>0.46465057134628301</v>
      </c>
      <c r="E39" s="397">
        <v>0.16966371238231701</v>
      </c>
      <c r="F39" s="397">
        <v>0.27070727944374101</v>
      </c>
    </row>
    <row r="40" spans="1:6" x14ac:dyDescent="0.2">
      <c r="A40" s="2" t="s">
        <v>59</v>
      </c>
      <c r="B40" s="400">
        <v>91</v>
      </c>
      <c r="C40" s="397">
        <v>7.0385970175266294E-2</v>
      </c>
      <c r="D40" s="397">
        <v>0.42192402482032798</v>
      </c>
      <c r="E40" s="397">
        <v>0.15844619274139399</v>
      </c>
      <c r="F40" s="397">
        <v>0.34924381971359297</v>
      </c>
    </row>
    <row r="41" spans="1:6" x14ac:dyDescent="0.2">
      <c r="A41" s="2" t="s">
        <v>60</v>
      </c>
      <c r="B41" s="400">
        <v>91</v>
      </c>
      <c r="C41" s="397">
        <v>9.5861345529556302E-2</v>
      </c>
      <c r="D41" s="397">
        <v>0.448715209960938</v>
      </c>
      <c r="E41" s="397">
        <v>0.242810219526291</v>
      </c>
      <c r="F41" s="397">
        <v>0.212613210082054</v>
      </c>
    </row>
    <row r="42" spans="1:6" x14ac:dyDescent="0.2">
      <c r="A42" s="2" t="s">
        <v>61</v>
      </c>
      <c r="B42" s="400">
        <v>92</v>
      </c>
      <c r="C42" s="397">
        <v>0.10458979755639999</v>
      </c>
      <c r="D42" s="397">
        <v>0.29630252718925498</v>
      </c>
      <c r="E42" s="397">
        <v>0.181550398468971</v>
      </c>
      <c r="F42" s="397">
        <v>0.41755726933479298</v>
      </c>
    </row>
    <row r="43" spans="1:6" x14ac:dyDescent="0.2">
      <c r="A43" s="2" t="s">
        <v>62</v>
      </c>
      <c r="B43" s="400">
        <v>88</v>
      </c>
      <c r="C43" s="397">
        <v>9.5818959176540403E-2</v>
      </c>
      <c r="D43" s="397">
        <v>0.20941130816936501</v>
      </c>
      <c r="E43" s="397">
        <v>0.193186670541763</v>
      </c>
      <c r="F43" s="397">
        <v>0.50158303976059004</v>
      </c>
    </row>
    <row r="44" spans="1:6" x14ac:dyDescent="0.2">
      <c r="A44" s="2" t="s">
        <v>63</v>
      </c>
      <c r="B44" s="400">
        <v>93</v>
      </c>
      <c r="C44" s="397">
        <v>2.9452232643961899E-2</v>
      </c>
      <c r="D44" s="397">
        <v>0.338890731334686</v>
      </c>
      <c r="E44" s="397">
        <v>0.24835009872913399</v>
      </c>
      <c r="F44" s="397">
        <v>0.38330692052841198</v>
      </c>
    </row>
    <row r="45" spans="1:6" x14ac:dyDescent="0.2">
      <c r="A45" s="2" t="s">
        <v>64</v>
      </c>
      <c r="B45" s="400">
        <v>96</v>
      </c>
      <c r="C45" s="397">
        <v>0.133114814758301</v>
      </c>
      <c r="D45" s="397">
        <v>0.35603630542755099</v>
      </c>
      <c r="E45" s="397">
        <v>0.24089752137661</v>
      </c>
      <c r="F45" s="397">
        <v>0.26995137333869901</v>
      </c>
    </row>
    <row r="46" spans="1:6" x14ac:dyDescent="0.2">
      <c r="A46" s="2" t="s">
        <v>65</v>
      </c>
      <c r="B46" s="400">
        <v>98</v>
      </c>
      <c r="C46" s="397">
        <v>0.114838346838951</v>
      </c>
      <c r="D46" s="397">
        <v>0.44570845365524298</v>
      </c>
      <c r="E46" s="397">
        <v>0.129051193594933</v>
      </c>
      <c r="F46" s="397">
        <v>0.31040197610855103</v>
      </c>
    </row>
    <row r="47" spans="1:6" x14ac:dyDescent="0.2">
      <c r="A47" s="2" t="s">
        <v>66</v>
      </c>
      <c r="B47" s="400">
        <v>97</v>
      </c>
      <c r="C47" s="397">
        <v>4.8321284353733097E-2</v>
      </c>
      <c r="D47" s="397">
        <v>0.214193254709244</v>
      </c>
      <c r="E47" s="397">
        <v>0.21781413257122001</v>
      </c>
      <c r="F47" s="397">
        <v>0.51967132091522195</v>
      </c>
    </row>
    <row r="48" spans="1:6" x14ac:dyDescent="0.2">
      <c r="A48" s="2" t="s">
        <v>67</v>
      </c>
      <c r="B48" s="400">
        <v>84</v>
      </c>
      <c r="C48" s="397">
        <v>1.51774985715747E-2</v>
      </c>
      <c r="D48" s="397">
        <v>0.172420084476471</v>
      </c>
      <c r="E48" s="397">
        <v>0.210480406880379</v>
      </c>
      <c r="F48" s="397">
        <v>0.60192203521728505</v>
      </c>
    </row>
    <row r="49" spans="1:6" x14ac:dyDescent="0.2">
      <c r="A49" s="2" t="s">
        <v>68</v>
      </c>
      <c r="B49" s="400">
        <v>82</v>
      </c>
      <c r="C49" s="397">
        <v>5.4381746798753697E-2</v>
      </c>
      <c r="D49" s="397">
        <v>0.28826653957366899</v>
      </c>
      <c r="E49" s="397">
        <v>0.21068362891674</v>
      </c>
      <c r="F49" s="397">
        <v>0.44666805863380399</v>
      </c>
    </row>
    <row r="50" spans="1:6" x14ac:dyDescent="0.2">
      <c r="A50" s="2" t="s">
        <v>69</v>
      </c>
      <c r="B50" s="400">
        <v>66</v>
      </c>
      <c r="C50" s="397">
        <v>0.118544094264507</v>
      </c>
      <c r="D50" s="397">
        <v>0.56772547960281405</v>
      </c>
      <c r="E50" s="397">
        <v>0.20125941932201399</v>
      </c>
      <c r="F50" s="397">
        <v>0.11247098445892301</v>
      </c>
    </row>
    <row r="51" spans="1:6" x14ac:dyDescent="0.2">
      <c r="A51" s="2" t="s">
        <v>70</v>
      </c>
      <c r="B51" s="400">
        <v>94</v>
      </c>
      <c r="C51" s="397">
        <v>0.13093107938766499</v>
      </c>
      <c r="D51" s="397">
        <v>0.48276212811469998</v>
      </c>
      <c r="E51" s="397">
        <v>0.17486734688281999</v>
      </c>
      <c r="F51" s="397">
        <v>0.21143944561481501</v>
      </c>
    </row>
    <row r="52" spans="1:6" x14ac:dyDescent="0.2">
      <c r="A52" s="2" t="s">
        <v>71</v>
      </c>
      <c r="B52" s="400">
        <v>80</v>
      </c>
      <c r="C52" s="397">
        <v>3.0742235481738999E-2</v>
      </c>
      <c r="D52" s="397">
        <v>0.34789177775383001</v>
      </c>
      <c r="E52" s="397">
        <v>0.20013795793056499</v>
      </c>
      <c r="F52" s="397">
        <v>0.42122802138328602</v>
      </c>
    </row>
    <row r="53" spans="1:6" x14ac:dyDescent="0.2">
      <c r="A53" s="2" t="s">
        <v>72</v>
      </c>
      <c r="B53" s="400">
        <v>92</v>
      </c>
      <c r="C53" s="397">
        <v>0.110755205154419</v>
      </c>
      <c r="D53" s="397">
        <v>0.36999630928039601</v>
      </c>
      <c r="E53" s="397">
        <v>0.24196653068065599</v>
      </c>
      <c r="F53" s="397">
        <v>0.27728193998336798</v>
      </c>
    </row>
    <row r="54" spans="1:6" x14ac:dyDescent="0.2">
      <c r="A54" s="2" t="s">
        <v>73</v>
      </c>
      <c r="B54" s="400">
        <v>89</v>
      </c>
      <c r="C54" s="397">
        <v>0.31212869286537198</v>
      </c>
      <c r="D54" s="397">
        <v>0.33698713779449502</v>
      </c>
      <c r="E54" s="397">
        <v>0.17672838270664201</v>
      </c>
      <c r="F54" s="397">
        <v>0.17415578663349199</v>
      </c>
    </row>
    <row r="55" spans="1:6" x14ac:dyDescent="0.2">
      <c r="A55" s="2" t="s">
        <v>74</v>
      </c>
      <c r="B55" s="400">
        <v>88</v>
      </c>
      <c r="C55" s="397">
        <v>9.1149151325225802E-2</v>
      </c>
      <c r="D55" s="397">
        <v>0.26739364862442</v>
      </c>
      <c r="E55" s="397">
        <v>0.22409507632255601</v>
      </c>
      <c r="F55" s="397">
        <v>0.41736212372779802</v>
      </c>
    </row>
    <row r="56" spans="1:6" x14ac:dyDescent="0.2">
      <c r="A56" s="2" t="s">
        <v>75</v>
      </c>
      <c r="B56" s="400">
        <v>102</v>
      </c>
      <c r="C56" s="397">
        <v>9.2947907745838207E-2</v>
      </c>
      <c r="D56" s="397">
        <v>0.29016917943954501</v>
      </c>
      <c r="E56" s="397">
        <v>0.33989131450653098</v>
      </c>
      <c r="F56" s="397">
        <v>0.27699160575866699</v>
      </c>
    </row>
    <row r="57" spans="1:6" x14ac:dyDescent="0.2">
      <c r="A57" s="2" t="s">
        <v>76</v>
      </c>
      <c r="B57" s="400">
        <v>90</v>
      </c>
      <c r="C57" s="397">
        <v>0.10111653059721</v>
      </c>
      <c r="D57" s="397">
        <v>0.50559562444686901</v>
      </c>
      <c r="E57" s="397">
        <v>0.16670908033847801</v>
      </c>
      <c r="F57" s="397">
        <v>0.22657875716686199</v>
      </c>
    </row>
    <row r="58" spans="1:6" x14ac:dyDescent="0.2">
      <c r="A58" s="2" t="s">
        <v>77</v>
      </c>
      <c r="B58" s="400">
        <v>94</v>
      </c>
      <c r="C58" s="397">
        <v>0.16827352344989799</v>
      </c>
      <c r="D58" s="397">
        <v>0.38891255855560303</v>
      </c>
      <c r="E58" s="397">
        <v>0.16780745983123799</v>
      </c>
      <c r="F58" s="397">
        <v>0.275006473064423</v>
      </c>
    </row>
    <row r="59" spans="1:6" x14ac:dyDescent="0.2">
      <c r="A59" s="2" t="s">
        <v>78</v>
      </c>
      <c r="B59" s="400">
        <v>85</v>
      </c>
      <c r="C59" s="397">
        <v>0.158517330884933</v>
      </c>
      <c r="D59" s="397">
        <v>0.29678535461425798</v>
      </c>
      <c r="E59" s="397">
        <v>0.18403665721416501</v>
      </c>
      <c r="F59" s="397">
        <v>0.36066064238548301</v>
      </c>
    </row>
    <row r="60" spans="1:6" x14ac:dyDescent="0.2">
      <c r="A60" s="2" t="s">
        <v>79</v>
      </c>
      <c r="B60" s="400">
        <v>88</v>
      </c>
      <c r="C60" s="397">
        <v>6.6604353487491594E-2</v>
      </c>
      <c r="D60" s="397">
        <v>0.24214820563793199</v>
      </c>
      <c r="E60" s="397">
        <v>0.366167902946472</v>
      </c>
      <c r="F60" s="397">
        <v>0.32507953047752403</v>
      </c>
    </row>
    <row r="61" spans="1:6" x14ac:dyDescent="0.2">
      <c r="A61" s="2" t="s">
        <v>80</v>
      </c>
      <c r="B61" s="400">
        <v>83</v>
      </c>
      <c r="C61" s="397">
        <v>4.9749180674552897E-2</v>
      </c>
      <c r="D61" s="397">
        <v>0.19903776049614</v>
      </c>
      <c r="E61" s="397">
        <v>0.22456589341163599</v>
      </c>
      <c r="F61" s="397">
        <v>0.52664715051651001</v>
      </c>
    </row>
    <row r="62" spans="1:6" x14ac:dyDescent="0.2">
      <c r="A62" s="2" t="s">
        <v>81</v>
      </c>
      <c r="B62" s="400">
        <v>113</v>
      </c>
      <c r="C62" s="397">
        <v>8.52028653025627E-2</v>
      </c>
      <c r="D62" s="397">
        <v>0.37730184197425798</v>
      </c>
      <c r="E62" s="397">
        <v>0.275124341249466</v>
      </c>
      <c r="F62" s="397">
        <v>0.26237094402313199</v>
      </c>
    </row>
    <row r="63" spans="1:6" x14ac:dyDescent="0.2">
      <c r="A63" s="2" t="s">
        <v>82</v>
      </c>
      <c r="B63" s="400">
        <v>89</v>
      </c>
      <c r="C63" s="397">
        <v>5.1370672881603199E-2</v>
      </c>
      <c r="D63" s="397">
        <v>0.41200292110443099</v>
      </c>
      <c r="E63" s="397">
        <v>0.237039119005203</v>
      </c>
      <c r="F63" s="397">
        <v>0.29958730936050398</v>
      </c>
    </row>
    <row r="64" spans="1:6" x14ac:dyDescent="0.2">
      <c r="A64" s="2" t="s">
        <v>83</v>
      </c>
      <c r="B64" s="400">
        <v>92</v>
      </c>
      <c r="C64" s="397">
        <v>8.29353258013725E-2</v>
      </c>
      <c r="D64" s="397">
        <v>0.17265410721301999</v>
      </c>
      <c r="E64" s="397">
        <v>0.22930246591567999</v>
      </c>
      <c r="F64" s="397">
        <v>0.51510810852050803</v>
      </c>
    </row>
    <row r="65" spans="1:6" x14ac:dyDescent="0.2">
      <c r="A65" s="2" t="s">
        <v>84</v>
      </c>
      <c r="B65" s="400">
        <v>77</v>
      </c>
      <c r="C65" s="397">
        <v>3.87904718518257E-2</v>
      </c>
      <c r="D65" s="397">
        <v>0.24045965075492901</v>
      </c>
      <c r="E65" s="397">
        <v>0.16112819314002999</v>
      </c>
      <c r="F65" s="397">
        <v>0.55962169170379605</v>
      </c>
    </row>
    <row r="66" spans="1:6" x14ac:dyDescent="0.2">
      <c r="A66" s="2" t="s">
        <v>85</v>
      </c>
      <c r="B66" s="400">
        <v>90</v>
      </c>
      <c r="C66" s="397">
        <v>4.6893678605556502E-2</v>
      </c>
      <c r="D66" s="397">
        <v>0.25140556693077099</v>
      </c>
      <c r="E66" s="397">
        <v>0.304876267910004</v>
      </c>
      <c r="F66" s="397">
        <v>0.39682447910308799</v>
      </c>
    </row>
    <row r="67" spans="1:6" x14ac:dyDescent="0.2">
      <c r="A67" s="2" t="s">
        <v>86</v>
      </c>
      <c r="B67" s="400">
        <v>101</v>
      </c>
      <c r="C67" s="397">
        <v>7.1267388761043493E-2</v>
      </c>
      <c r="D67" s="397">
        <v>0.29876068234443698</v>
      </c>
      <c r="E67" s="397">
        <v>0.165656223893166</v>
      </c>
      <c r="F67" s="397">
        <v>0.46431568264961198</v>
      </c>
    </row>
    <row r="68" spans="1:6" x14ac:dyDescent="0.2">
      <c r="A68" s="2" t="s">
        <v>87</v>
      </c>
      <c r="B68" s="400">
        <v>87</v>
      </c>
      <c r="C68" s="397">
        <v>5.2808903157711001E-2</v>
      </c>
      <c r="D68" s="397">
        <v>0.41171461343765298</v>
      </c>
      <c r="E68" s="397">
        <v>0.221418932080269</v>
      </c>
      <c r="F68" s="397">
        <v>0.31405755877494801</v>
      </c>
    </row>
    <row r="69" spans="1:6" x14ac:dyDescent="0.2">
      <c r="A69" s="2" t="s">
        <v>88</v>
      </c>
      <c r="B69" s="400">
        <v>103</v>
      </c>
      <c r="C69" s="397">
        <v>4.77051883935928E-2</v>
      </c>
      <c r="D69" s="397">
        <v>0.37082585692405701</v>
      </c>
      <c r="E69" s="397">
        <v>0.207112327218056</v>
      </c>
      <c r="F69" s="397">
        <v>0.37435662746429399</v>
      </c>
    </row>
    <row r="70" spans="1:6" x14ac:dyDescent="0.2">
      <c r="A70" s="2" t="s">
        <v>89</v>
      </c>
      <c r="B70" s="400">
        <v>92</v>
      </c>
      <c r="C70" s="397">
        <v>0</v>
      </c>
      <c r="D70" s="397">
        <v>0.307952880859375</v>
      </c>
      <c r="E70" s="397">
        <v>0.20932297408580799</v>
      </c>
      <c r="F70" s="397">
        <v>0.48272413015365601</v>
      </c>
    </row>
    <row r="71" spans="1:6" x14ac:dyDescent="0.2">
      <c r="A71" s="3" t="s">
        <v>90</v>
      </c>
      <c r="B71" s="401">
        <v>73</v>
      </c>
      <c r="C71" s="398">
        <v>0</v>
      </c>
      <c r="D71" s="398">
        <v>0.21601992845535301</v>
      </c>
      <c r="E71" s="398">
        <v>0.29530957341194197</v>
      </c>
      <c r="F71" s="398">
        <v>0.48867049813270602</v>
      </c>
    </row>
    <row r="73" spans="1:6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A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27" width="12.77734375" bestFit="1" customWidth="1"/>
  </cols>
  <sheetData>
    <row r="1" spans="1:27" x14ac:dyDescent="0.2">
      <c r="A1" s="16" t="str">
        <f>HYPERLINK("#'Inhalt'!A1", "Inhalt")</f>
        <v>Inhalt</v>
      </c>
    </row>
    <row r="3" spans="1:27" x14ac:dyDescent="0.2">
      <c r="A3" s="1" t="s">
        <v>330</v>
      </c>
    </row>
    <row r="4" spans="1:27" x14ac:dyDescent="0.2">
      <c r="A4" t="s">
        <v>23</v>
      </c>
    </row>
    <row r="5" spans="1:27" ht="25.5" x14ac:dyDescent="0.2">
      <c r="A5" s="4" t="s">
        <v>24</v>
      </c>
      <c r="B5" s="4" t="s">
        <v>4</v>
      </c>
      <c r="C5" s="4" t="s">
        <v>331</v>
      </c>
      <c r="D5" s="4" t="s">
        <v>332</v>
      </c>
      <c r="E5" s="4" t="s">
        <v>333</v>
      </c>
      <c r="F5" s="4" t="s">
        <v>334</v>
      </c>
      <c r="G5" s="4" t="s">
        <v>335</v>
      </c>
      <c r="H5" s="4" t="s">
        <v>336</v>
      </c>
      <c r="I5" s="4" t="s">
        <v>337</v>
      </c>
      <c r="J5" s="4" t="s">
        <v>338</v>
      </c>
      <c r="K5" s="4" t="s">
        <v>339</v>
      </c>
      <c r="L5" s="4" t="s">
        <v>340</v>
      </c>
      <c r="M5" s="4" t="s">
        <v>341</v>
      </c>
      <c r="N5" s="4" t="s">
        <v>342</v>
      </c>
      <c r="O5" s="4" t="s">
        <v>343</v>
      </c>
      <c r="P5" s="4" t="s">
        <v>344</v>
      </c>
      <c r="Q5" s="4" t="s">
        <v>345</v>
      </c>
      <c r="R5" s="4" t="s">
        <v>346</v>
      </c>
      <c r="S5" s="4" t="s">
        <v>347</v>
      </c>
      <c r="T5" s="4" t="s">
        <v>348</v>
      </c>
      <c r="U5" s="4" t="s">
        <v>349</v>
      </c>
      <c r="V5" s="4" t="s">
        <v>350</v>
      </c>
      <c r="W5" s="4" t="s">
        <v>351</v>
      </c>
      <c r="X5" s="4" t="s">
        <v>352</v>
      </c>
      <c r="Y5" s="4" t="s">
        <v>353</v>
      </c>
      <c r="Z5" s="4" t="s">
        <v>354</v>
      </c>
      <c r="AA5" s="4" t="s">
        <v>111</v>
      </c>
    </row>
    <row r="6" spans="1:27" x14ac:dyDescent="0.2">
      <c r="A6" s="5" t="s">
        <v>26</v>
      </c>
      <c r="B6" s="405" t="s">
        <v>1</v>
      </c>
      <c r="C6" s="402" t="s">
        <v>1</v>
      </c>
      <c r="D6" s="402" t="s">
        <v>1</v>
      </c>
      <c r="E6" s="402" t="s">
        <v>1</v>
      </c>
      <c r="F6" s="402" t="s">
        <v>1</v>
      </c>
      <c r="G6" s="402" t="s">
        <v>1</v>
      </c>
      <c r="H6" s="402" t="s">
        <v>1</v>
      </c>
      <c r="I6" s="402" t="s">
        <v>1</v>
      </c>
      <c r="J6" s="402" t="s">
        <v>1</v>
      </c>
      <c r="K6" s="402" t="s">
        <v>1</v>
      </c>
      <c r="L6" s="402" t="s">
        <v>1</v>
      </c>
      <c r="M6" s="402" t="s">
        <v>1</v>
      </c>
      <c r="N6" s="402" t="s">
        <v>1</v>
      </c>
      <c r="O6" s="402" t="s">
        <v>1</v>
      </c>
      <c r="P6" s="402" t="s">
        <v>1</v>
      </c>
      <c r="Q6" s="402" t="s">
        <v>1</v>
      </c>
      <c r="R6" s="402" t="s">
        <v>1</v>
      </c>
      <c r="S6" s="402" t="s">
        <v>1</v>
      </c>
      <c r="T6" s="402" t="s">
        <v>1</v>
      </c>
      <c r="U6" s="402" t="s">
        <v>1</v>
      </c>
      <c r="V6" s="402" t="s">
        <v>1</v>
      </c>
      <c r="W6" s="402" t="s">
        <v>1</v>
      </c>
      <c r="X6" s="402" t="s">
        <v>1</v>
      </c>
      <c r="Y6" s="402" t="s">
        <v>1</v>
      </c>
      <c r="Z6" s="402" t="s">
        <v>1</v>
      </c>
      <c r="AA6" s="408" t="s">
        <v>1</v>
      </c>
    </row>
    <row r="7" spans="1:27" x14ac:dyDescent="0.2">
      <c r="A7" s="2" t="s">
        <v>26</v>
      </c>
      <c r="B7" s="406">
        <v>8924</v>
      </c>
      <c r="C7" s="403">
        <v>1.39568317681551E-2</v>
      </c>
      <c r="D7" s="403">
        <v>1.5635816380381602E-2</v>
      </c>
      <c r="E7" s="403">
        <v>7.1951933205127702E-2</v>
      </c>
      <c r="F7" s="403">
        <v>4.9932844936847701E-2</v>
      </c>
      <c r="G7" s="403">
        <v>5.5433955043554299E-2</v>
      </c>
      <c r="H7" s="403">
        <v>5.7868581265211098E-2</v>
      </c>
      <c r="I7" s="403">
        <v>5.3480658680200598E-2</v>
      </c>
      <c r="J7" s="403">
        <v>7.4555225670337705E-2</v>
      </c>
      <c r="K7" s="403">
        <v>7.0412501692771898E-2</v>
      </c>
      <c r="L7" s="403">
        <v>6.1445683240890503E-2</v>
      </c>
      <c r="M7" s="403">
        <v>4.8936810344457599E-2</v>
      </c>
      <c r="N7" s="403">
        <v>4.2516369372606298E-2</v>
      </c>
      <c r="O7" s="403">
        <v>6.3326708972454099E-2</v>
      </c>
      <c r="P7" s="403">
        <v>6.2434419989585897E-2</v>
      </c>
      <c r="Q7" s="403">
        <v>4.5242942869663197E-2</v>
      </c>
      <c r="R7" s="403">
        <v>4.5577999204397202E-2</v>
      </c>
      <c r="S7" s="403">
        <v>2.93615087866783E-2</v>
      </c>
      <c r="T7" s="403">
        <v>2.9758887365460399E-2</v>
      </c>
      <c r="U7" s="403">
        <v>2.3651765659451499E-2</v>
      </c>
      <c r="V7" s="403">
        <v>2.25540436804295E-2</v>
      </c>
      <c r="W7" s="403">
        <v>2.5629965588450401E-2</v>
      </c>
      <c r="X7" s="403">
        <v>1.5171580016613E-2</v>
      </c>
      <c r="Y7" s="403">
        <v>7.5066862627863901E-3</v>
      </c>
      <c r="Z7" s="403">
        <v>1.3656281866133199E-2</v>
      </c>
      <c r="AA7" s="409">
        <v>2418.609375</v>
      </c>
    </row>
    <row r="8" spans="1:27" x14ac:dyDescent="0.2">
      <c r="A8" s="5" t="s">
        <v>27</v>
      </c>
      <c r="B8" s="405" t="s">
        <v>1</v>
      </c>
      <c r="C8" s="402" t="s">
        <v>1</v>
      </c>
      <c r="D8" s="402" t="s">
        <v>1</v>
      </c>
      <c r="E8" s="402" t="s">
        <v>1</v>
      </c>
      <c r="F8" s="402" t="s">
        <v>1</v>
      </c>
      <c r="G8" s="402" t="s">
        <v>1</v>
      </c>
      <c r="H8" s="402" t="s">
        <v>1</v>
      </c>
      <c r="I8" s="402" t="s">
        <v>1</v>
      </c>
      <c r="J8" s="402" t="s">
        <v>1</v>
      </c>
      <c r="K8" s="402" t="s">
        <v>1</v>
      </c>
      <c r="L8" s="402" t="s">
        <v>1</v>
      </c>
      <c r="M8" s="402" t="s">
        <v>1</v>
      </c>
      <c r="N8" s="402" t="s">
        <v>1</v>
      </c>
      <c r="O8" s="402" t="s">
        <v>1</v>
      </c>
      <c r="P8" s="402" t="s">
        <v>1</v>
      </c>
      <c r="Q8" s="402" t="s">
        <v>1</v>
      </c>
      <c r="R8" s="402" t="s">
        <v>1</v>
      </c>
      <c r="S8" s="402" t="s">
        <v>1</v>
      </c>
      <c r="T8" s="402" t="s">
        <v>1</v>
      </c>
      <c r="U8" s="402" t="s">
        <v>1</v>
      </c>
      <c r="V8" s="402" t="s">
        <v>1</v>
      </c>
      <c r="W8" s="402" t="s">
        <v>1</v>
      </c>
      <c r="X8" s="402" t="s">
        <v>1</v>
      </c>
      <c r="Y8" s="402" t="s">
        <v>1</v>
      </c>
      <c r="Z8" s="402" t="s">
        <v>1</v>
      </c>
      <c r="AA8" s="408" t="s">
        <v>1</v>
      </c>
    </row>
    <row r="9" spans="1:27" x14ac:dyDescent="0.2">
      <c r="A9" s="2" t="s">
        <v>28</v>
      </c>
      <c r="B9" s="406">
        <v>99</v>
      </c>
      <c r="C9" s="403">
        <v>2.5245861615985602E-3</v>
      </c>
      <c r="D9" s="403">
        <v>2.6936540380120302E-2</v>
      </c>
      <c r="E9" s="403">
        <v>6.3032567501068101E-2</v>
      </c>
      <c r="F9" s="403">
        <v>1.58093757927418E-2</v>
      </c>
      <c r="G9" s="403">
        <v>3.4925118088722201E-2</v>
      </c>
      <c r="H9" s="403">
        <v>6.1069242656230899E-2</v>
      </c>
      <c r="I9" s="403">
        <v>6.2959402799606295E-2</v>
      </c>
      <c r="J9" s="403">
        <v>2.47840601950884E-2</v>
      </c>
      <c r="K9" s="403">
        <v>8.7274312973022503E-2</v>
      </c>
      <c r="L9" s="403">
        <v>3.0703429132700001E-2</v>
      </c>
      <c r="M9" s="403">
        <v>3.0275570228695901E-2</v>
      </c>
      <c r="N9" s="403">
        <v>3.7589766085147899E-2</v>
      </c>
      <c r="O9" s="403">
        <v>8.8662780821323395E-2</v>
      </c>
      <c r="P9" s="403">
        <v>4.37878966331482E-2</v>
      </c>
      <c r="Q9" s="403">
        <v>4.5174241065978997E-2</v>
      </c>
      <c r="R9" s="403">
        <v>4.0271166712045697E-2</v>
      </c>
      <c r="S9" s="403">
        <v>2.4695375934243199E-2</v>
      </c>
      <c r="T9" s="403">
        <v>7.0255428552627605E-2</v>
      </c>
      <c r="U9" s="403">
        <v>6.4685544930398499E-3</v>
      </c>
      <c r="V9" s="403">
        <v>8.7698455899953807E-3</v>
      </c>
      <c r="W9" s="403">
        <v>9.1551065444946303E-2</v>
      </c>
      <c r="X9" s="403">
        <v>4.6129669994115802E-2</v>
      </c>
      <c r="Y9" s="403">
        <v>1.0442147962748999E-2</v>
      </c>
      <c r="Z9" s="403">
        <v>4.5907847583293901E-2</v>
      </c>
      <c r="AA9" s="409">
        <v>2960.43627929688</v>
      </c>
    </row>
    <row r="10" spans="1:27" x14ac:dyDescent="0.2">
      <c r="A10" s="2" t="s">
        <v>29</v>
      </c>
      <c r="B10" s="406">
        <v>99</v>
      </c>
      <c r="C10" s="403">
        <v>6.0541550628840897E-3</v>
      </c>
      <c r="D10" s="403">
        <v>3.9103874005377301E-3</v>
      </c>
      <c r="E10" s="403">
        <v>1.8858378753066101E-2</v>
      </c>
      <c r="F10" s="403">
        <v>2.2549472749233201E-2</v>
      </c>
      <c r="G10" s="403">
        <v>8.0509029328823103E-2</v>
      </c>
      <c r="H10" s="403">
        <v>0</v>
      </c>
      <c r="I10" s="403">
        <v>7.4467486701905701E-3</v>
      </c>
      <c r="J10" s="403">
        <v>2.27985344827175E-2</v>
      </c>
      <c r="K10" s="403">
        <v>0.149478599429131</v>
      </c>
      <c r="L10" s="403">
        <v>2.8603626415133501E-2</v>
      </c>
      <c r="M10" s="403">
        <v>5.3852651268243797E-2</v>
      </c>
      <c r="N10" s="403">
        <v>6.7431144416332203E-2</v>
      </c>
      <c r="O10" s="403">
        <v>0.13558211922645599</v>
      </c>
      <c r="P10" s="403">
        <v>6.3463593833148497E-3</v>
      </c>
      <c r="Q10" s="403">
        <v>2.2266186773777001E-2</v>
      </c>
      <c r="R10" s="403">
        <v>6.6615320742130293E-2</v>
      </c>
      <c r="S10" s="403">
        <v>4.2678307741880403E-2</v>
      </c>
      <c r="T10" s="403">
        <v>5.2310016006231301E-2</v>
      </c>
      <c r="U10" s="403">
        <v>1.47897442802787E-2</v>
      </c>
      <c r="V10" s="403">
        <v>2.3400558158755299E-2</v>
      </c>
      <c r="W10" s="403">
        <v>6.8622477352619199E-2</v>
      </c>
      <c r="X10" s="403">
        <v>4.0070775896310799E-2</v>
      </c>
      <c r="Y10" s="403">
        <v>2.8385398909449602E-2</v>
      </c>
      <c r="Z10" s="403">
        <v>3.74399982392788E-2</v>
      </c>
      <c r="AA10" s="409">
        <v>2959.52734375</v>
      </c>
    </row>
    <row r="11" spans="1:27" x14ac:dyDescent="0.2">
      <c r="A11" s="2" t="s">
        <v>30</v>
      </c>
      <c r="B11" s="406">
        <v>119</v>
      </c>
      <c r="C11" s="403">
        <v>2.8975363820791199E-2</v>
      </c>
      <c r="D11" s="403">
        <v>2.61204522103071E-2</v>
      </c>
      <c r="E11" s="403">
        <v>4.5167602598667103E-2</v>
      </c>
      <c r="F11" s="403">
        <v>4.4155091047287001E-2</v>
      </c>
      <c r="G11" s="403">
        <v>5.1332976669073098E-2</v>
      </c>
      <c r="H11" s="403">
        <v>4.5755777508020401E-2</v>
      </c>
      <c r="I11" s="403">
        <v>6.6814437508583097E-2</v>
      </c>
      <c r="J11" s="403">
        <v>0.121193289756775</v>
      </c>
      <c r="K11" s="403">
        <v>7.57440030574799E-2</v>
      </c>
      <c r="L11" s="403">
        <v>8.0724939703941304E-2</v>
      </c>
      <c r="M11" s="403">
        <v>5.0284024327993402E-3</v>
      </c>
      <c r="N11" s="403">
        <v>1.3632102869450999E-2</v>
      </c>
      <c r="O11" s="403">
        <v>6.8379104137420696E-2</v>
      </c>
      <c r="P11" s="403">
        <v>4.6516712754964801E-2</v>
      </c>
      <c r="Q11" s="403">
        <v>5.1474086940288502E-2</v>
      </c>
      <c r="R11" s="403">
        <v>8.4939338266849504E-2</v>
      </c>
      <c r="S11" s="403">
        <v>1.58962681889534E-2</v>
      </c>
      <c r="T11" s="403">
        <v>1.8339242786169101E-2</v>
      </c>
      <c r="U11" s="403">
        <v>1.9665846601128599E-2</v>
      </c>
      <c r="V11" s="403">
        <v>3.5186387598514599E-2</v>
      </c>
      <c r="W11" s="403">
        <v>2.0412232726812401E-2</v>
      </c>
      <c r="X11" s="403">
        <v>1.8848292529583002E-2</v>
      </c>
      <c r="Y11" s="403">
        <v>9.1141043230891193E-3</v>
      </c>
      <c r="Z11" s="403">
        <v>6.5839486196637197E-3</v>
      </c>
      <c r="AA11" s="409">
        <v>2285.13525390625</v>
      </c>
    </row>
    <row r="12" spans="1:27" x14ac:dyDescent="0.2">
      <c r="A12" s="2" t="s">
        <v>31</v>
      </c>
      <c r="B12" s="406">
        <v>102</v>
      </c>
      <c r="C12" s="403">
        <v>6.6432389430701698E-3</v>
      </c>
      <c r="D12" s="403">
        <v>1.8756767734885198E-2</v>
      </c>
      <c r="E12" s="403">
        <v>6.8810299038886996E-2</v>
      </c>
      <c r="F12" s="403">
        <v>1.73980053514242E-2</v>
      </c>
      <c r="G12" s="403">
        <v>5.0524607300758403E-2</v>
      </c>
      <c r="H12" s="403">
        <v>5.4977130144834498E-2</v>
      </c>
      <c r="I12" s="403">
        <v>5.3591236472129801E-2</v>
      </c>
      <c r="J12" s="403">
        <v>6.4880639314651503E-2</v>
      </c>
      <c r="K12" s="403">
        <v>5.0793867558240897E-2</v>
      </c>
      <c r="L12" s="403">
        <v>0.10040574520826299</v>
      </c>
      <c r="M12" s="403">
        <v>6.2350716441869701E-2</v>
      </c>
      <c r="N12" s="403">
        <v>7.7271029353141799E-2</v>
      </c>
      <c r="O12" s="403">
        <v>5.6284088641405099E-2</v>
      </c>
      <c r="P12" s="403">
        <v>4.8987019807100303E-2</v>
      </c>
      <c r="Q12" s="403">
        <v>1.5208999626338499E-2</v>
      </c>
      <c r="R12" s="403">
        <v>4.0489688515663098E-2</v>
      </c>
      <c r="S12" s="403">
        <v>1.10587552189827E-2</v>
      </c>
      <c r="T12" s="403">
        <v>1.4781549572944599E-2</v>
      </c>
      <c r="U12" s="403">
        <v>1.4403249137103599E-2</v>
      </c>
      <c r="V12" s="403">
        <v>2.86118630319834E-2</v>
      </c>
      <c r="W12" s="403">
        <v>5.8187689632177401E-2</v>
      </c>
      <c r="X12" s="403">
        <v>4.1953232139348998E-2</v>
      </c>
      <c r="Y12" s="403">
        <v>2.2977923974394798E-2</v>
      </c>
      <c r="Z12" s="403">
        <v>2.06526536494493E-2</v>
      </c>
      <c r="AA12" s="409">
        <v>2509.1611328125</v>
      </c>
    </row>
    <row r="13" spans="1:27" x14ac:dyDescent="0.2">
      <c r="A13" s="2" t="s">
        <v>32</v>
      </c>
      <c r="B13" s="406">
        <v>105</v>
      </c>
      <c r="C13" s="403">
        <v>4.8935461789369597E-2</v>
      </c>
      <c r="D13" s="403">
        <v>0</v>
      </c>
      <c r="E13" s="403">
        <v>4.0812809020280803E-3</v>
      </c>
      <c r="F13" s="403">
        <v>0</v>
      </c>
      <c r="G13" s="403">
        <v>0</v>
      </c>
      <c r="H13" s="403">
        <v>2.3575086146593101E-2</v>
      </c>
      <c r="I13" s="403">
        <v>3.8525082170963301E-2</v>
      </c>
      <c r="J13" s="403">
        <v>2.3480245843529701E-2</v>
      </c>
      <c r="K13" s="403">
        <v>0.121476218104362</v>
      </c>
      <c r="L13" s="403">
        <v>0.113374538719654</v>
      </c>
      <c r="M13" s="403">
        <v>5.9781182557344402E-2</v>
      </c>
      <c r="N13" s="403">
        <v>5.0061821937561E-2</v>
      </c>
      <c r="O13" s="403">
        <v>7.9689010977745098E-2</v>
      </c>
      <c r="P13" s="403">
        <v>8.29569846391678E-2</v>
      </c>
      <c r="Q13" s="403">
        <v>2.23294999450445E-2</v>
      </c>
      <c r="R13" s="403">
        <v>2.4162871763110199E-2</v>
      </c>
      <c r="S13" s="403">
        <v>3.2339945435524001E-2</v>
      </c>
      <c r="T13" s="403">
        <v>5.4881568998098401E-2</v>
      </c>
      <c r="U13" s="403">
        <v>4.1929777711629902E-2</v>
      </c>
      <c r="V13" s="403">
        <v>1.49552198126912E-2</v>
      </c>
      <c r="W13" s="403">
        <v>7.1468681097030598E-2</v>
      </c>
      <c r="X13" s="403">
        <v>3.3774919807910898E-2</v>
      </c>
      <c r="Y13" s="403">
        <v>1.31371663883328E-2</v>
      </c>
      <c r="Z13" s="403">
        <v>4.5083444565534599E-2</v>
      </c>
      <c r="AA13" s="409">
        <v>2922.72045898438</v>
      </c>
    </row>
    <row r="14" spans="1:27" x14ac:dyDescent="0.2">
      <c r="A14" s="2" t="s">
        <v>33</v>
      </c>
      <c r="B14" s="406">
        <v>95</v>
      </c>
      <c r="C14" s="403">
        <v>0</v>
      </c>
      <c r="D14" s="403">
        <v>0</v>
      </c>
      <c r="E14" s="403">
        <v>3.44688780605793E-2</v>
      </c>
      <c r="F14" s="403">
        <v>7.5445272028446198E-2</v>
      </c>
      <c r="G14" s="403">
        <v>3.17287854850292E-2</v>
      </c>
      <c r="H14" s="403">
        <v>4.1610980406403498E-3</v>
      </c>
      <c r="I14" s="403">
        <v>4.1194878518581397E-2</v>
      </c>
      <c r="J14" s="403">
        <v>4.0432147681713097E-2</v>
      </c>
      <c r="K14" s="403">
        <v>7.0440165698528304E-2</v>
      </c>
      <c r="L14" s="403">
        <v>2.7006706222891801E-2</v>
      </c>
      <c r="M14" s="403">
        <v>4.5436628162860898E-2</v>
      </c>
      <c r="N14" s="403">
        <v>4.7168202698230702E-2</v>
      </c>
      <c r="O14" s="403">
        <v>2.0761033520102501E-2</v>
      </c>
      <c r="P14" s="403">
        <v>4.5832008123397799E-2</v>
      </c>
      <c r="Q14" s="403">
        <v>5.9089794754982002E-2</v>
      </c>
      <c r="R14" s="403">
        <v>7.6013118028640705E-2</v>
      </c>
      <c r="S14" s="403">
        <v>3.4319777041673702E-2</v>
      </c>
      <c r="T14" s="403">
        <v>9.3223445117473602E-2</v>
      </c>
      <c r="U14" s="403">
        <v>4.3850552290677997E-2</v>
      </c>
      <c r="V14" s="403">
        <v>3.77310924232006E-2</v>
      </c>
      <c r="W14" s="403">
        <v>6.3068315386772197E-2</v>
      </c>
      <c r="X14" s="403">
        <v>3.6649793386459399E-2</v>
      </c>
      <c r="Y14" s="403">
        <v>2.2866640239954002E-2</v>
      </c>
      <c r="Z14" s="403">
        <v>4.9111668020486797E-2</v>
      </c>
      <c r="AA14" s="409">
        <v>3713.7861328125</v>
      </c>
    </row>
    <row r="15" spans="1:27" x14ac:dyDescent="0.2">
      <c r="A15" s="2" t="s">
        <v>34</v>
      </c>
      <c r="B15" s="406">
        <v>89</v>
      </c>
      <c r="C15" s="403">
        <v>0</v>
      </c>
      <c r="D15" s="403">
        <v>7.0236526429653195E-2</v>
      </c>
      <c r="E15" s="403">
        <v>8.3922497928142506E-2</v>
      </c>
      <c r="F15" s="403">
        <v>7.9599857330322293E-2</v>
      </c>
      <c r="G15" s="403">
        <v>9.1117648407816904E-3</v>
      </c>
      <c r="H15" s="403">
        <v>0</v>
      </c>
      <c r="I15" s="403">
        <v>3.8553241640329403E-2</v>
      </c>
      <c r="J15" s="403">
        <v>6.6497720777988406E-2</v>
      </c>
      <c r="K15" s="403">
        <v>1.26183833926916E-2</v>
      </c>
      <c r="L15" s="403">
        <v>2.6818821206688898E-2</v>
      </c>
      <c r="M15" s="403">
        <v>5.6422188878059401E-2</v>
      </c>
      <c r="N15" s="403">
        <v>0.128610208630562</v>
      </c>
      <c r="O15" s="403">
        <v>0.10533988475799599</v>
      </c>
      <c r="P15" s="403">
        <v>5.7127073407173198E-2</v>
      </c>
      <c r="Q15" s="403">
        <v>4.6998087316751501E-2</v>
      </c>
      <c r="R15" s="403">
        <v>4.4319853186607402E-2</v>
      </c>
      <c r="S15" s="403">
        <v>4.3230466544628102E-2</v>
      </c>
      <c r="T15" s="403">
        <v>1.8559090793132799E-2</v>
      </c>
      <c r="U15" s="403">
        <v>3.22810746729374E-2</v>
      </c>
      <c r="V15" s="403">
        <v>1.77713986486197E-2</v>
      </c>
      <c r="W15" s="403">
        <v>2.1032148972153698E-2</v>
      </c>
      <c r="X15" s="403">
        <v>1.8881604075431799E-2</v>
      </c>
      <c r="Y15" s="403">
        <v>1.2176064774394001E-2</v>
      </c>
      <c r="Z15" s="403">
        <v>9.8920417949557304E-3</v>
      </c>
      <c r="AA15" s="409">
        <v>2772.06127929688</v>
      </c>
    </row>
    <row r="16" spans="1:27" x14ac:dyDescent="0.2">
      <c r="A16" s="2" t="s">
        <v>35</v>
      </c>
      <c r="B16" s="406">
        <v>98</v>
      </c>
      <c r="C16" s="403">
        <v>0</v>
      </c>
      <c r="D16" s="403">
        <v>4.5232743024826001E-2</v>
      </c>
      <c r="E16" s="403">
        <v>5.9629447758197798E-2</v>
      </c>
      <c r="F16" s="403">
        <v>2.9828142374754001E-2</v>
      </c>
      <c r="G16" s="403">
        <v>8.3675168454647106E-2</v>
      </c>
      <c r="H16" s="403">
        <v>6.5135374665260301E-2</v>
      </c>
      <c r="I16" s="403">
        <v>7.4838235974311801E-2</v>
      </c>
      <c r="J16" s="403">
        <v>8.2072906196117401E-2</v>
      </c>
      <c r="K16" s="403">
        <v>5.6675229221582399E-2</v>
      </c>
      <c r="L16" s="403">
        <v>3.6057714372873299E-2</v>
      </c>
      <c r="M16" s="403">
        <v>7.2378538548946394E-2</v>
      </c>
      <c r="N16" s="403">
        <v>5.7095784693956403E-2</v>
      </c>
      <c r="O16" s="403">
        <v>7.5165055692195906E-2</v>
      </c>
      <c r="P16" s="403">
        <v>4.65852916240692E-2</v>
      </c>
      <c r="Q16" s="403">
        <v>3.8066748529672602E-2</v>
      </c>
      <c r="R16" s="403">
        <v>3.1902085989713697E-2</v>
      </c>
      <c r="S16" s="403">
        <v>4.4703897088766098E-2</v>
      </c>
      <c r="T16" s="403">
        <v>4.8608393408358097E-3</v>
      </c>
      <c r="U16" s="403">
        <v>2.2197743877768499E-2</v>
      </c>
      <c r="V16" s="403">
        <v>2.8720023110508901E-2</v>
      </c>
      <c r="W16" s="403">
        <v>1.8962070345878601E-2</v>
      </c>
      <c r="X16" s="403">
        <v>9.1989412903785706E-3</v>
      </c>
      <c r="Y16" s="403">
        <v>9.5233833417296392E-3</v>
      </c>
      <c r="Z16" s="403">
        <v>7.4946372769772998E-3</v>
      </c>
      <c r="AA16" s="409">
        <v>2349.64013671875</v>
      </c>
    </row>
    <row r="17" spans="1:27" x14ac:dyDescent="0.2">
      <c r="A17" s="2" t="s">
        <v>36</v>
      </c>
      <c r="B17" s="406">
        <v>72</v>
      </c>
      <c r="C17" s="403">
        <v>0</v>
      </c>
      <c r="D17" s="403">
        <v>1.6601506620645499E-2</v>
      </c>
      <c r="E17" s="403">
        <v>6.9311499595642104E-2</v>
      </c>
      <c r="F17" s="403">
        <v>2.3356139659881599E-2</v>
      </c>
      <c r="G17" s="403">
        <v>4.50972802937031E-2</v>
      </c>
      <c r="H17" s="403">
        <v>9.4097591936588301E-2</v>
      </c>
      <c r="I17" s="403">
        <v>5.5071868002414703E-2</v>
      </c>
      <c r="J17" s="403">
        <v>7.0938505232334095E-2</v>
      </c>
      <c r="K17" s="403">
        <v>0.20427677035331701</v>
      </c>
      <c r="L17" s="403">
        <v>8.1439636647701305E-2</v>
      </c>
      <c r="M17" s="403">
        <v>0</v>
      </c>
      <c r="N17" s="403">
        <v>3.1525287777185398E-2</v>
      </c>
      <c r="O17" s="403">
        <v>7.0221066474914606E-2</v>
      </c>
      <c r="P17" s="403">
        <v>4.0621992200613001E-2</v>
      </c>
      <c r="Q17" s="403">
        <v>5.5761817842721897E-2</v>
      </c>
      <c r="R17" s="403">
        <v>5.4146006703376798E-2</v>
      </c>
      <c r="S17" s="403">
        <v>6.4909905195236197E-3</v>
      </c>
      <c r="T17" s="403">
        <v>0</v>
      </c>
      <c r="U17" s="403">
        <v>1.1819144710898399E-2</v>
      </c>
      <c r="V17" s="403">
        <v>2.3984394967556E-2</v>
      </c>
      <c r="W17" s="403">
        <v>0</v>
      </c>
      <c r="X17" s="403">
        <v>1.4940847642719701E-2</v>
      </c>
      <c r="Y17" s="403">
        <v>3.0297648161649701E-2</v>
      </c>
      <c r="Z17" s="403">
        <v>0</v>
      </c>
      <c r="AA17" s="409">
        <v>2272.49389648438</v>
      </c>
    </row>
    <row r="18" spans="1:27" x14ac:dyDescent="0.2">
      <c r="A18" s="2" t="s">
        <v>37</v>
      </c>
      <c r="B18" s="406">
        <v>76</v>
      </c>
      <c r="C18" s="403">
        <v>9.6336593851447105E-3</v>
      </c>
      <c r="D18" s="403">
        <v>4.5576099306345E-2</v>
      </c>
      <c r="E18" s="403">
        <v>8.3546727895736694E-2</v>
      </c>
      <c r="F18" s="403">
        <v>4.5026607811451E-2</v>
      </c>
      <c r="G18" s="403">
        <v>4.1508741676807397E-2</v>
      </c>
      <c r="H18" s="403">
        <v>7.6277434825897203E-2</v>
      </c>
      <c r="I18" s="403">
        <v>5.0649628043174702E-2</v>
      </c>
      <c r="J18" s="403">
        <v>0.16882975399494199</v>
      </c>
      <c r="K18" s="403">
        <v>7.5669452548026997E-2</v>
      </c>
      <c r="L18" s="403">
        <v>6.3699319958686801E-2</v>
      </c>
      <c r="M18" s="403">
        <v>3.7461016327142702E-2</v>
      </c>
      <c r="N18" s="403">
        <v>4.86042052507401E-2</v>
      </c>
      <c r="O18" s="403">
        <v>6.25739395618439E-2</v>
      </c>
      <c r="P18" s="403">
        <v>5.9120964258909198E-2</v>
      </c>
      <c r="Q18" s="403">
        <v>2.61539202183485E-2</v>
      </c>
      <c r="R18" s="403">
        <v>2.41118259727955E-2</v>
      </c>
      <c r="S18" s="403">
        <v>6.3300919719040403E-3</v>
      </c>
      <c r="T18" s="403">
        <v>1.00411102175713E-2</v>
      </c>
      <c r="U18" s="403">
        <v>1.55716110020876E-2</v>
      </c>
      <c r="V18" s="403">
        <v>6.3300919719040403E-3</v>
      </c>
      <c r="W18" s="403">
        <v>1.70393530279398E-2</v>
      </c>
      <c r="X18" s="403">
        <v>0</v>
      </c>
      <c r="Y18" s="403">
        <v>0</v>
      </c>
      <c r="Z18" s="403">
        <v>2.6244455948471999E-2</v>
      </c>
      <c r="AA18" s="409">
        <v>2086.03051757812</v>
      </c>
    </row>
    <row r="19" spans="1:27" x14ac:dyDescent="0.2">
      <c r="A19" s="2" t="s">
        <v>38</v>
      </c>
      <c r="B19" s="406">
        <v>94</v>
      </c>
      <c r="C19" s="403">
        <v>8.8897440582513792E-3</v>
      </c>
      <c r="D19" s="403">
        <v>0</v>
      </c>
      <c r="E19" s="403">
        <v>9.8034031689166995E-2</v>
      </c>
      <c r="F19" s="403">
        <v>3.5736137069761801E-3</v>
      </c>
      <c r="G19" s="403">
        <v>3.1807273626327501E-2</v>
      </c>
      <c r="H19" s="403">
        <v>5.6507140398025499E-2</v>
      </c>
      <c r="I19" s="403">
        <v>2.3630892857909199E-2</v>
      </c>
      <c r="J19" s="403">
        <v>0.17642080783844</v>
      </c>
      <c r="K19" s="403">
        <v>7.3375940322876004E-2</v>
      </c>
      <c r="L19" s="403">
        <v>6.1897981911897701E-2</v>
      </c>
      <c r="M19" s="403">
        <v>0.104405157268047</v>
      </c>
      <c r="N19" s="403">
        <v>1.2027770280838001E-2</v>
      </c>
      <c r="O19" s="403">
        <v>4.53804321587086E-2</v>
      </c>
      <c r="P19" s="403">
        <v>6.24755881726742E-2</v>
      </c>
      <c r="Q19" s="403">
        <v>5.7730231434106799E-2</v>
      </c>
      <c r="R19" s="403">
        <v>6.4904227852821406E-2</v>
      </c>
      <c r="S19" s="403">
        <v>2.6209840551018701E-2</v>
      </c>
      <c r="T19" s="403">
        <v>3.1162628903984999E-2</v>
      </c>
      <c r="U19" s="403">
        <v>1.0079423896968399E-2</v>
      </c>
      <c r="V19" s="403">
        <v>1.26617141067982E-2</v>
      </c>
      <c r="W19" s="403">
        <v>1.55218103900552E-2</v>
      </c>
      <c r="X19" s="403">
        <v>2.3303730413317701E-2</v>
      </c>
      <c r="Y19" s="403">
        <v>0</v>
      </c>
      <c r="Z19" s="403">
        <v>0</v>
      </c>
      <c r="AA19" s="409">
        <v>2319.76831054688</v>
      </c>
    </row>
    <row r="20" spans="1:27" x14ac:dyDescent="0.2">
      <c r="A20" s="2" t="s">
        <v>39</v>
      </c>
      <c r="B20" s="406">
        <v>90</v>
      </c>
      <c r="C20" s="403">
        <v>0</v>
      </c>
      <c r="D20" s="403">
        <v>1.6855545341968502E-2</v>
      </c>
      <c r="E20" s="403">
        <v>4.0805332362651797E-2</v>
      </c>
      <c r="F20" s="403">
        <v>1.6855545341968502E-2</v>
      </c>
      <c r="G20" s="403">
        <v>6.7510791122913402E-2</v>
      </c>
      <c r="H20" s="403">
        <v>0.105588011443615</v>
      </c>
      <c r="I20" s="403">
        <v>4.6968616545200299E-2</v>
      </c>
      <c r="J20" s="403">
        <v>8.1502050161361694E-2</v>
      </c>
      <c r="K20" s="403">
        <v>1.3528254814446E-2</v>
      </c>
      <c r="L20" s="403">
        <v>0.132709786295891</v>
      </c>
      <c r="M20" s="403">
        <v>1.8432412296533598E-2</v>
      </c>
      <c r="N20" s="403">
        <v>7.9630583524703993E-2</v>
      </c>
      <c r="O20" s="403">
        <v>4.9369402229785898E-2</v>
      </c>
      <c r="P20" s="403">
        <v>6.9600254297256497E-2</v>
      </c>
      <c r="Q20" s="403">
        <v>2.5247262790799099E-2</v>
      </c>
      <c r="R20" s="403">
        <v>4.01093512773514E-2</v>
      </c>
      <c r="S20" s="403">
        <v>1.6694772988557802E-2</v>
      </c>
      <c r="T20" s="403">
        <v>4.1060540825128597E-2</v>
      </c>
      <c r="U20" s="403">
        <v>2.6909183710813502E-2</v>
      </c>
      <c r="V20" s="403">
        <v>4.38823737204075E-2</v>
      </c>
      <c r="W20" s="403">
        <v>1.72383971512318E-2</v>
      </c>
      <c r="X20" s="403">
        <v>2.0374828949570701E-2</v>
      </c>
      <c r="Y20" s="403">
        <v>1.37649858370423E-2</v>
      </c>
      <c r="Z20" s="403">
        <v>1.53617057949305E-2</v>
      </c>
      <c r="AA20" s="409">
        <v>2480.54956054688</v>
      </c>
    </row>
    <row r="21" spans="1:27" x14ac:dyDescent="0.2">
      <c r="A21" s="2" t="s">
        <v>40</v>
      </c>
      <c r="B21" s="406">
        <v>72</v>
      </c>
      <c r="C21" s="403">
        <v>0</v>
      </c>
      <c r="D21" s="403">
        <v>0</v>
      </c>
      <c r="E21" s="403">
        <v>1.7514484003186202E-2</v>
      </c>
      <c r="F21" s="403">
        <v>0</v>
      </c>
      <c r="G21" s="403">
        <v>6.2149241566657999E-2</v>
      </c>
      <c r="H21" s="403">
        <v>2.2762306034565E-2</v>
      </c>
      <c r="I21" s="403">
        <v>5.2543453872203799E-2</v>
      </c>
      <c r="J21" s="403">
        <v>7.2004295885562897E-2</v>
      </c>
      <c r="K21" s="403">
        <v>3.4937202930450398E-2</v>
      </c>
      <c r="L21" s="403">
        <v>8.5363902151584597E-2</v>
      </c>
      <c r="M21" s="403">
        <v>8.0016799271106706E-2</v>
      </c>
      <c r="N21" s="403">
        <v>4.0036097168922397E-2</v>
      </c>
      <c r="O21" s="403">
        <v>3.2125663012266201E-2</v>
      </c>
      <c r="P21" s="403">
        <v>5.0219777971506098E-2</v>
      </c>
      <c r="Q21" s="403">
        <v>1.9020255655050299E-2</v>
      </c>
      <c r="R21" s="403">
        <v>9.0683616697788197E-2</v>
      </c>
      <c r="S21" s="403">
        <v>1.01399570703506E-2</v>
      </c>
      <c r="T21" s="403">
        <v>5.4692048579454401E-2</v>
      </c>
      <c r="U21" s="403">
        <v>3.06641478091478E-2</v>
      </c>
      <c r="V21" s="403">
        <v>6.2691010534763295E-2</v>
      </c>
      <c r="W21" s="403">
        <v>7.2481751441955594E-2</v>
      </c>
      <c r="X21" s="403">
        <v>5.5734071880579002E-2</v>
      </c>
      <c r="Y21" s="403">
        <v>0</v>
      </c>
      <c r="Z21" s="403">
        <v>5.4219912737607998E-2</v>
      </c>
      <c r="AA21" s="409">
        <v>3318.08422851562</v>
      </c>
    </row>
    <row r="22" spans="1:27" x14ac:dyDescent="0.2">
      <c r="A22" s="2" t="s">
        <v>41</v>
      </c>
      <c r="B22" s="406">
        <v>97</v>
      </c>
      <c r="C22" s="403">
        <v>2.7241980656981499E-2</v>
      </c>
      <c r="D22" s="403">
        <v>2.4460697546601299E-2</v>
      </c>
      <c r="E22" s="403">
        <v>4.4449105858802802E-2</v>
      </c>
      <c r="F22" s="403">
        <v>2.7041414752602601E-2</v>
      </c>
      <c r="G22" s="403">
        <v>3.4745167940854998E-2</v>
      </c>
      <c r="H22" s="403">
        <v>0</v>
      </c>
      <c r="I22" s="403">
        <v>8.85640159249306E-2</v>
      </c>
      <c r="J22" s="403">
        <v>9.1672644019126906E-2</v>
      </c>
      <c r="K22" s="403">
        <v>0.108601279556751</v>
      </c>
      <c r="L22" s="403">
        <v>7.6021909713745103E-2</v>
      </c>
      <c r="M22" s="403">
        <v>8.1222921609878498E-2</v>
      </c>
      <c r="N22" s="403">
        <v>5.4568976163864101E-2</v>
      </c>
      <c r="O22" s="403">
        <v>6.9570600986480699E-2</v>
      </c>
      <c r="P22" s="403">
        <v>0.105404116213322</v>
      </c>
      <c r="Q22" s="403">
        <v>5.6389331817627002E-2</v>
      </c>
      <c r="R22" s="403">
        <v>3.03116962313652E-2</v>
      </c>
      <c r="S22" s="403">
        <v>6.6705322824418501E-3</v>
      </c>
      <c r="T22" s="403">
        <v>1.80306565016508E-2</v>
      </c>
      <c r="U22" s="403">
        <v>0</v>
      </c>
      <c r="V22" s="403">
        <v>1.4789191074669399E-2</v>
      </c>
      <c r="W22" s="403">
        <v>2.96074580401182E-2</v>
      </c>
      <c r="X22" s="403">
        <v>0</v>
      </c>
      <c r="Y22" s="403">
        <v>8.4676826372742705E-3</v>
      </c>
      <c r="Z22" s="403">
        <v>2.1686109248548698E-3</v>
      </c>
      <c r="AA22" s="409">
        <v>2484.94262695312</v>
      </c>
    </row>
    <row r="23" spans="1:27" x14ac:dyDescent="0.2">
      <c r="A23" s="2" t="s">
        <v>42</v>
      </c>
      <c r="B23" s="406">
        <v>97</v>
      </c>
      <c r="C23" s="403">
        <v>2.5495996698737099E-2</v>
      </c>
      <c r="D23" s="403">
        <v>4.5414324849844E-2</v>
      </c>
      <c r="E23" s="403">
        <v>0.11362228542566299</v>
      </c>
      <c r="F23" s="403">
        <v>5.7156018912792199E-2</v>
      </c>
      <c r="G23" s="403">
        <v>5.2244920283555998E-2</v>
      </c>
      <c r="H23" s="403">
        <v>7.5047664344310802E-2</v>
      </c>
      <c r="I23" s="403">
        <v>2.58712396025658E-2</v>
      </c>
      <c r="J23" s="403">
        <v>7.8274779021740001E-2</v>
      </c>
      <c r="K23" s="403">
        <v>5.8659199625253698E-2</v>
      </c>
      <c r="L23" s="403">
        <v>4.9574006348848301E-2</v>
      </c>
      <c r="M23" s="403">
        <v>0.114757113158703</v>
      </c>
      <c r="N23" s="403">
        <v>5.7846579700708403E-2</v>
      </c>
      <c r="O23" s="403">
        <v>7.1135178208351094E-2</v>
      </c>
      <c r="P23" s="403">
        <v>2.27340832352638E-2</v>
      </c>
      <c r="Q23" s="403">
        <v>2.86349635571241E-2</v>
      </c>
      <c r="R23" s="403">
        <v>2.7544915676116902E-2</v>
      </c>
      <c r="S23" s="403">
        <v>2.2762838751077701E-2</v>
      </c>
      <c r="T23" s="403">
        <v>7.5071128085255597E-3</v>
      </c>
      <c r="U23" s="403">
        <v>4.91760708391666E-2</v>
      </c>
      <c r="V23" s="403">
        <v>4.7882418148219603E-3</v>
      </c>
      <c r="W23" s="403">
        <v>5.2245887927711001E-3</v>
      </c>
      <c r="X23" s="403">
        <v>0</v>
      </c>
      <c r="Y23" s="403">
        <v>6.5278774127364202E-3</v>
      </c>
      <c r="Z23" s="403">
        <v>0</v>
      </c>
      <c r="AA23" s="409">
        <v>2191.751953125</v>
      </c>
    </row>
    <row r="24" spans="1:27" x14ac:dyDescent="0.2">
      <c r="A24" s="2" t="s">
        <v>43</v>
      </c>
      <c r="B24" s="406">
        <v>98</v>
      </c>
      <c r="C24" s="403">
        <v>6.6690328530967201E-3</v>
      </c>
      <c r="D24" s="403">
        <v>7.1532432921230802E-3</v>
      </c>
      <c r="E24" s="403">
        <v>5.0160650163888897E-2</v>
      </c>
      <c r="F24" s="403">
        <v>8.0684855580329895E-2</v>
      </c>
      <c r="G24" s="403">
        <v>2.5296727195382101E-2</v>
      </c>
      <c r="H24" s="403">
        <v>4.4392008334398297E-2</v>
      </c>
      <c r="I24" s="403">
        <v>3.3675186336040497E-2</v>
      </c>
      <c r="J24" s="403">
        <v>0.17362454533576999</v>
      </c>
      <c r="K24" s="403">
        <v>2.04554535448551E-2</v>
      </c>
      <c r="L24" s="403">
        <v>7.3827221989631694E-2</v>
      </c>
      <c r="M24" s="403">
        <v>8.4248095750808702E-2</v>
      </c>
      <c r="N24" s="403">
        <v>6.2885016202926594E-2</v>
      </c>
      <c r="O24" s="403">
        <v>5.38829192519188E-2</v>
      </c>
      <c r="P24" s="403">
        <v>3.0308224260806999E-2</v>
      </c>
      <c r="Q24" s="403">
        <v>6.11480064690113E-2</v>
      </c>
      <c r="R24" s="403">
        <v>3.0972562730312299E-2</v>
      </c>
      <c r="S24" s="403">
        <v>1.3977160677313799E-2</v>
      </c>
      <c r="T24" s="403">
        <v>6.8294726312160506E-2</v>
      </c>
      <c r="U24" s="403">
        <v>9.9882083013653807E-3</v>
      </c>
      <c r="V24" s="403">
        <v>3.84229831397533E-2</v>
      </c>
      <c r="W24" s="403">
        <v>1.1962440796196501E-2</v>
      </c>
      <c r="X24" s="403">
        <v>7.9401219263672794E-3</v>
      </c>
      <c r="Y24" s="403">
        <v>1.0030607692897301E-2</v>
      </c>
      <c r="Z24" s="403">
        <v>0</v>
      </c>
      <c r="AA24" s="409">
        <v>2478.79248046875</v>
      </c>
    </row>
    <row r="25" spans="1:27" x14ac:dyDescent="0.2">
      <c r="A25" s="2" t="s">
        <v>44</v>
      </c>
      <c r="B25" s="406">
        <v>96</v>
      </c>
      <c r="C25" s="403">
        <v>0</v>
      </c>
      <c r="D25" s="403">
        <v>1.31999626755714E-2</v>
      </c>
      <c r="E25" s="403">
        <v>0.101228788495064</v>
      </c>
      <c r="F25" s="403">
        <v>3.7734806537628202E-2</v>
      </c>
      <c r="G25" s="403">
        <v>1.17138102650642E-2</v>
      </c>
      <c r="H25" s="403">
        <v>6.4891196787357303E-2</v>
      </c>
      <c r="I25" s="403">
        <v>3.1703460961580297E-2</v>
      </c>
      <c r="J25" s="403">
        <v>0.104046605527401</v>
      </c>
      <c r="K25" s="403">
        <v>7.0875853300094604E-2</v>
      </c>
      <c r="L25" s="403">
        <v>8.08084681630135E-2</v>
      </c>
      <c r="M25" s="403">
        <v>8.1493787467479706E-2</v>
      </c>
      <c r="N25" s="403">
        <v>5.26671595871449E-2</v>
      </c>
      <c r="O25" s="403">
        <v>9.5600977540016202E-2</v>
      </c>
      <c r="P25" s="403">
        <v>9.3649858608841896E-3</v>
      </c>
      <c r="Q25" s="403">
        <v>3.5026181489229202E-2</v>
      </c>
      <c r="R25" s="403">
        <v>5.01230992376804E-2</v>
      </c>
      <c r="S25" s="403">
        <v>3.8565047085285201E-2</v>
      </c>
      <c r="T25" s="403">
        <v>3.2777436077594799E-2</v>
      </c>
      <c r="U25" s="403">
        <v>0</v>
      </c>
      <c r="V25" s="403">
        <v>4.7432973980903598E-2</v>
      </c>
      <c r="W25" s="403">
        <v>3.1380414962768603E-2</v>
      </c>
      <c r="X25" s="403">
        <v>0</v>
      </c>
      <c r="Y25" s="403">
        <v>9.3649858608841896E-3</v>
      </c>
      <c r="Z25" s="403">
        <v>0</v>
      </c>
      <c r="AA25" s="409">
        <v>2429.15234375</v>
      </c>
    </row>
    <row r="26" spans="1:27" x14ac:dyDescent="0.2">
      <c r="A26" s="2" t="s">
        <v>45</v>
      </c>
      <c r="B26" s="406">
        <v>93</v>
      </c>
      <c r="C26" s="403">
        <v>4.8265688121318803E-2</v>
      </c>
      <c r="D26" s="403">
        <v>1.06829917058349E-2</v>
      </c>
      <c r="E26" s="403">
        <v>6.4816646277904497E-2</v>
      </c>
      <c r="F26" s="403">
        <v>6.42402619123459E-2</v>
      </c>
      <c r="G26" s="403">
        <v>0.10700038075447101</v>
      </c>
      <c r="H26" s="403">
        <v>5.49689903855324E-2</v>
      </c>
      <c r="I26" s="403">
        <v>6.2563166022300706E-2</v>
      </c>
      <c r="J26" s="403">
        <v>9.9536195397377E-2</v>
      </c>
      <c r="K26" s="403">
        <v>8.0723106861114502E-2</v>
      </c>
      <c r="L26" s="403">
        <v>3.0703019350767101E-2</v>
      </c>
      <c r="M26" s="403">
        <v>5.5290974676608998E-2</v>
      </c>
      <c r="N26" s="403">
        <v>2.6948057115078E-2</v>
      </c>
      <c r="O26" s="403">
        <v>5.0747156143188497E-2</v>
      </c>
      <c r="P26" s="403">
        <v>3.48230637609959E-2</v>
      </c>
      <c r="Q26" s="403">
        <v>2.21526827663183E-2</v>
      </c>
      <c r="R26" s="403">
        <v>1.9590970128774601E-2</v>
      </c>
      <c r="S26" s="403">
        <v>1.8296780064701999E-2</v>
      </c>
      <c r="T26" s="403">
        <v>2.36920360475779E-2</v>
      </c>
      <c r="U26" s="403">
        <v>3.9841745048761402E-2</v>
      </c>
      <c r="V26" s="403">
        <v>1.30602903664112E-2</v>
      </c>
      <c r="W26" s="403">
        <v>3.8689721375703798E-2</v>
      </c>
      <c r="X26" s="403">
        <v>2.5977483019232701E-2</v>
      </c>
      <c r="Y26" s="403">
        <v>0</v>
      </c>
      <c r="Z26" s="403">
        <v>7.38859269768E-3</v>
      </c>
      <c r="AA26" s="409">
        <v>2092.51538085938</v>
      </c>
    </row>
    <row r="27" spans="1:27" x14ac:dyDescent="0.2">
      <c r="A27" s="2" t="s">
        <v>46</v>
      </c>
      <c r="B27" s="406">
        <v>82</v>
      </c>
      <c r="C27" s="403">
        <v>0</v>
      </c>
      <c r="D27" s="403">
        <v>0</v>
      </c>
      <c r="E27" s="403">
        <v>1.62827484309673E-2</v>
      </c>
      <c r="F27" s="403">
        <v>4.1897378861904103E-2</v>
      </c>
      <c r="G27" s="403">
        <v>2.4790424853563298E-2</v>
      </c>
      <c r="H27" s="403">
        <v>7.5417138636112199E-2</v>
      </c>
      <c r="I27" s="403">
        <v>5.7335668243467799E-3</v>
      </c>
      <c r="J27" s="403">
        <v>2.3462036624550799E-2</v>
      </c>
      <c r="K27" s="403">
        <v>8.3087598904967308E-3</v>
      </c>
      <c r="L27" s="403">
        <v>8.2694426178932204E-2</v>
      </c>
      <c r="M27" s="403">
        <v>6.5493412315845503E-2</v>
      </c>
      <c r="N27" s="403">
        <v>4.65332008898258E-2</v>
      </c>
      <c r="O27" s="403">
        <v>0.15065811574459101</v>
      </c>
      <c r="P27" s="403">
        <v>5.9933118522167199E-2</v>
      </c>
      <c r="Q27" s="403">
        <v>5.0342440605163602E-2</v>
      </c>
      <c r="R27" s="403">
        <v>0.112637646496296</v>
      </c>
      <c r="S27" s="403">
        <v>8.86993408203125E-2</v>
      </c>
      <c r="T27" s="403">
        <v>3.4597877413034397E-2</v>
      </c>
      <c r="U27" s="403">
        <v>1.7438245937228199E-2</v>
      </c>
      <c r="V27" s="403">
        <v>3.0320608988404298E-2</v>
      </c>
      <c r="W27" s="403">
        <v>3.0845237895846402E-2</v>
      </c>
      <c r="X27" s="403">
        <v>6.0237902216613301E-3</v>
      </c>
      <c r="Y27" s="403">
        <v>6.0237902216613301E-3</v>
      </c>
      <c r="Z27" s="403">
        <v>2.1866697818040799E-2</v>
      </c>
      <c r="AA27" s="409">
        <v>3142.65356445312</v>
      </c>
    </row>
    <row r="28" spans="1:27" x14ac:dyDescent="0.2">
      <c r="A28" s="2" t="s">
        <v>47</v>
      </c>
      <c r="B28" s="406">
        <v>98</v>
      </c>
      <c r="C28" s="403">
        <v>0</v>
      </c>
      <c r="D28" s="403">
        <v>0</v>
      </c>
      <c r="E28" s="403">
        <v>0</v>
      </c>
      <c r="F28" s="403">
        <v>4.5796684920787797E-2</v>
      </c>
      <c r="G28" s="403">
        <v>1.2358050793409301E-2</v>
      </c>
      <c r="H28" s="403">
        <v>6.4236640930175795E-2</v>
      </c>
      <c r="I28" s="403">
        <v>6.2415894120931598E-2</v>
      </c>
      <c r="J28" s="403">
        <v>2.9232721775770201E-2</v>
      </c>
      <c r="K28" s="403">
        <v>6.4876049757003798E-2</v>
      </c>
      <c r="L28" s="403">
        <v>0.10544316470623</v>
      </c>
      <c r="M28" s="403">
        <v>3.8396213203668601E-2</v>
      </c>
      <c r="N28" s="403">
        <v>2.9439410194754601E-2</v>
      </c>
      <c r="O28" s="403">
        <v>9.4068758189678206E-2</v>
      </c>
      <c r="P28" s="403">
        <v>4.6404767781495999E-2</v>
      </c>
      <c r="Q28" s="403">
        <v>5.96440657973289E-2</v>
      </c>
      <c r="R28" s="403">
        <v>6.0732148587703698E-2</v>
      </c>
      <c r="S28" s="403">
        <v>3.7492033094167702E-2</v>
      </c>
      <c r="T28" s="403">
        <v>5.4058119654655498E-2</v>
      </c>
      <c r="U28" s="403">
        <v>5.0117086619138697E-2</v>
      </c>
      <c r="V28" s="403">
        <v>1.80172938853502E-2</v>
      </c>
      <c r="W28" s="403">
        <v>6.6546261310577406E-2</v>
      </c>
      <c r="X28" s="403">
        <v>1.3879681006074E-2</v>
      </c>
      <c r="Y28" s="403">
        <v>3.2594926655292497E-2</v>
      </c>
      <c r="Z28" s="403">
        <v>1.42500307410955E-2</v>
      </c>
      <c r="AA28" s="409">
        <v>3012.23852539062</v>
      </c>
    </row>
    <row r="29" spans="1:27" x14ac:dyDescent="0.2">
      <c r="A29" s="2" t="s">
        <v>48</v>
      </c>
      <c r="B29" s="406">
        <v>92</v>
      </c>
      <c r="C29" s="403">
        <v>1.8392201513052001E-2</v>
      </c>
      <c r="D29" s="403">
        <v>1.2600300833582901E-2</v>
      </c>
      <c r="E29" s="403">
        <v>5.0585385411977803E-2</v>
      </c>
      <c r="F29" s="403">
        <v>1.2397421523928601E-2</v>
      </c>
      <c r="G29" s="403">
        <v>5.44430837035179E-2</v>
      </c>
      <c r="H29" s="403">
        <v>8.2032717764377594E-2</v>
      </c>
      <c r="I29" s="403">
        <v>5.4580662399530397E-2</v>
      </c>
      <c r="J29" s="403">
        <v>9.1944254934787806E-2</v>
      </c>
      <c r="K29" s="403">
        <v>4.3030422180891002E-2</v>
      </c>
      <c r="L29" s="403">
        <v>0</v>
      </c>
      <c r="M29" s="403">
        <v>5.9411972761154203E-2</v>
      </c>
      <c r="N29" s="403">
        <v>5.4716613143682501E-2</v>
      </c>
      <c r="O29" s="403">
        <v>3.0666014179587399E-2</v>
      </c>
      <c r="P29" s="403">
        <v>5.3602438420057297E-2</v>
      </c>
      <c r="Q29" s="403">
        <v>9.7482256591319996E-2</v>
      </c>
      <c r="R29" s="403">
        <v>6.0011669993400601E-2</v>
      </c>
      <c r="S29" s="403">
        <v>4.0680952370166799E-2</v>
      </c>
      <c r="T29" s="403">
        <v>5.0774164497852298E-2</v>
      </c>
      <c r="U29" s="403">
        <v>2.16830763965845E-2</v>
      </c>
      <c r="V29" s="403">
        <v>3.8688529282808297E-2</v>
      </c>
      <c r="W29" s="403">
        <v>2.1416189149022099E-2</v>
      </c>
      <c r="X29" s="403">
        <v>3.0765566974878301E-2</v>
      </c>
      <c r="Y29" s="403">
        <v>1.4803410507738601E-2</v>
      </c>
      <c r="Z29" s="403">
        <v>5.2906959317624604E-3</v>
      </c>
      <c r="AA29" s="409">
        <v>2797.55981445312</v>
      </c>
    </row>
    <row r="30" spans="1:27" x14ac:dyDescent="0.2">
      <c r="A30" s="2" t="s">
        <v>49</v>
      </c>
      <c r="B30" s="406">
        <v>85</v>
      </c>
      <c r="C30" s="403">
        <v>0</v>
      </c>
      <c r="D30" s="403">
        <v>0</v>
      </c>
      <c r="E30" s="403">
        <v>0</v>
      </c>
      <c r="F30" s="403">
        <v>0</v>
      </c>
      <c r="G30" s="403">
        <v>6.98423162102699E-2</v>
      </c>
      <c r="H30" s="403">
        <v>7.4647322297096294E-2</v>
      </c>
      <c r="I30" s="403">
        <v>7.0203598588705098E-3</v>
      </c>
      <c r="J30" s="403">
        <v>3.1627196818590199E-2</v>
      </c>
      <c r="K30" s="403">
        <v>4.1345342993736302E-2</v>
      </c>
      <c r="L30" s="403">
        <v>8.0072604119777693E-2</v>
      </c>
      <c r="M30" s="403">
        <v>1.46513432264328E-2</v>
      </c>
      <c r="N30" s="403">
        <v>7.0203598588705098E-3</v>
      </c>
      <c r="O30" s="403">
        <v>8.9450053870677906E-2</v>
      </c>
      <c r="P30" s="403">
        <v>5.47423958778381E-2</v>
      </c>
      <c r="Q30" s="403">
        <v>0.107195690274239</v>
      </c>
      <c r="R30" s="403">
        <v>3.4817345440387698E-2</v>
      </c>
      <c r="S30" s="403">
        <v>3.1847987323999398E-2</v>
      </c>
      <c r="T30" s="403">
        <v>3.5016104578971897E-2</v>
      </c>
      <c r="U30" s="403">
        <v>6.9696456193924006E-2</v>
      </c>
      <c r="V30" s="403">
        <v>1.9337240606546399E-2</v>
      </c>
      <c r="W30" s="403">
        <v>9.3522742390632602E-2</v>
      </c>
      <c r="X30" s="403">
        <v>3.8098800927400603E-2</v>
      </c>
      <c r="Y30" s="403">
        <v>4.1284322738647503E-2</v>
      </c>
      <c r="Z30" s="403">
        <v>5.8763999491930001E-2</v>
      </c>
      <c r="AA30" s="409">
        <v>3635.93237304688</v>
      </c>
    </row>
    <row r="31" spans="1:27" x14ac:dyDescent="0.2">
      <c r="A31" s="2" t="s">
        <v>50</v>
      </c>
      <c r="B31" s="406">
        <v>77</v>
      </c>
      <c r="C31" s="403">
        <v>0</v>
      </c>
      <c r="D31" s="403">
        <v>0</v>
      </c>
      <c r="E31" s="403">
        <v>8.2662664353847504E-3</v>
      </c>
      <c r="F31" s="403">
        <v>8.4237251430749893E-3</v>
      </c>
      <c r="G31" s="403">
        <v>0</v>
      </c>
      <c r="H31" s="403">
        <v>0</v>
      </c>
      <c r="I31" s="403">
        <v>3.3208657056093202E-2</v>
      </c>
      <c r="J31" s="403">
        <v>0.106277786195278</v>
      </c>
      <c r="K31" s="403">
        <v>9.9913112819194794E-2</v>
      </c>
      <c r="L31" s="403">
        <v>8.7738595902919797E-2</v>
      </c>
      <c r="M31" s="403">
        <v>2.47849337756634E-2</v>
      </c>
      <c r="N31" s="403">
        <v>8.4237251430749893E-3</v>
      </c>
      <c r="O31" s="403">
        <v>7.4538670480251298E-2</v>
      </c>
      <c r="P31" s="403">
        <v>8.8662356138229398E-2</v>
      </c>
      <c r="Q31" s="403">
        <v>8.7700001895427704E-2</v>
      </c>
      <c r="R31" s="403">
        <v>7.4219070374965695E-2</v>
      </c>
      <c r="S31" s="403">
        <v>4.2615123093128197E-2</v>
      </c>
      <c r="T31" s="403">
        <v>4.9145642668008797E-2</v>
      </c>
      <c r="U31" s="403">
        <v>3.2981548458337798E-2</v>
      </c>
      <c r="V31" s="403">
        <v>3.2568838447332403E-2</v>
      </c>
      <c r="W31" s="403">
        <v>9.8629757761955303E-2</v>
      </c>
      <c r="X31" s="403">
        <v>8.4237251430749893E-3</v>
      </c>
      <c r="Y31" s="403">
        <v>0</v>
      </c>
      <c r="Z31" s="403">
        <v>3.3478464931249598E-2</v>
      </c>
      <c r="AA31" s="409">
        <v>3447.35522460938</v>
      </c>
    </row>
    <row r="32" spans="1:27" x14ac:dyDescent="0.2">
      <c r="A32" s="2" t="s">
        <v>51</v>
      </c>
      <c r="B32" s="406">
        <v>102</v>
      </c>
      <c r="C32" s="403">
        <v>4.7645766288042103E-2</v>
      </c>
      <c r="D32" s="403">
        <v>2.6154019869864E-3</v>
      </c>
      <c r="E32" s="403">
        <v>0.118916936218739</v>
      </c>
      <c r="F32" s="403">
        <v>2.9350025579333298E-2</v>
      </c>
      <c r="G32" s="403">
        <v>3.2325107604265199E-2</v>
      </c>
      <c r="H32" s="403">
        <v>9.23273339867592E-2</v>
      </c>
      <c r="I32" s="403">
        <v>4.6271618455648401E-2</v>
      </c>
      <c r="J32" s="403">
        <v>0.104358322918415</v>
      </c>
      <c r="K32" s="403">
        <v>0</v>
      </c>
      <c r="L32" s="403">
        <v>0.105387918651104</v>
      </c>
      <c r="M32" s="403">
        <v>1.6162859275937101E-2</v>
      </c>
      <c r="N32" s="403">
        <v>2.9937099665403401E-2</v>
      </c>
      <c r="O32" s="403">
        <v>2.80841607600451E-2</v>
      </c>
      <c r="P32" s="403">
        <v>7.5258091092109694E-2</v>
      </c>
      <c r="Q32" s="403">
        <v>4.2932655662298203E-2</v>
      </c>
      <c r="R32" s="403">
        <v>8.5895068943500505E-2</v>
      </c>
      <c r="S32" s="403">
        <v>1.25805689021945E-2</v>
      </c>
      <c r="T32" s="403">
        <v>1.9781654700636898E-2</v>
      </c>
      <c r="U32" s="403">
        <v>1.1738634668290599E-2</v>
      </c>
      <c r="V32" s="403">
        <v>2.8435761108994501E-2</v>
      </c>
      <c r="W32" s="403">
        <v>1.9085505977273001E-2</v>
      </c>
      <c r="X32" s="403">
        <v>2.33033653348684E-2</v>
      </c>
      <c r="Y32" s="403">
        <v>2.7309316210448699E-3</v>
      </c>
      <c r="Z32" s="403">
        <v>2.4875205010175701E-2</v>
      </c>
      <c r="AA32" s="409">
        <v>2348.76147460938</v>
      </c>
    </row>
    <row r="33" spans="1:27" x14ac:dyDescent="0.2">
      <c r="A33" s="2" t="s">
        <v>52</v>
      </c>
      <c r="B33" s="406">
        <v>92</v>
      </c>
      <c r="C33" s="403">
        <v>0</v>
      </c>
      <c r="D33" s="403">
        <v>0</v>
      </c>
      <c r="E33" s="403">
        <v>5.0139054656028704E-3</v>
      </c>
      <c r="F33" s="403">
        <v>3.2292660325765603E-2</v>
      </c>
      <c r="G33" s="403">
        <v>3.8395915180444697E-2</v>
      </c>
      <c r="H33" s="403">
        <v>7.8481011092662797E-2</v>
      </c>
      <c r="I33" s="403">
        <v>0.130395367741585</v>
      </c>
      <c r="J33" s="403">
        <v>9.0491868555545807E-2</v>
      </c>
      <c r="K33" s="403">
        <v>3.75699438154697E-2</v>
      </c>
      <c r="L33" s="403">
        <v>4.4069536030292497E-2</v>
      </c>
      <c r="M33" s="403">
        <v>5.93304075300694E-2</v>
      </c>
      <c r="N33" s="403">
        <v>2.7721524238586401E-2</v>
      </c>
      <c r="O33" s="403">
        <v>9.8691396415233598E-2</v>
      </c>
      <c r="P33" s="403">
        <v>8.1511981785297394E-2</v>
      </c>
      <c r="Q33" s="403">
        <v>4.5214101672172498E-2</v>
      </c>
      <c r="R33" s="403">
        <v>4.2795423418283497E-2</v>
      </c>
      <c r="S33" s="403">
        <v>1.70196089893579E-2</v>
      </c>
      <c r="T33" s="403">
        <v>3.2738521695137003E-2</v>
      </c>
      <c r="U33" s="403">
        <v>3.0513996258378001E-2</v>
      </c>
      <c r="V33" s="403">
        <v>2.7986925095319699E-2</v>
      </c>
      <c r="W33" s="403">
        <v>3.6354638636112199E-2</v>
      </c>
      <c r="X33" s="403">
        <v>1.6868431121110899E-2</v>
      </c>
      <c r="Y33" s="403">
        <v>1.8441665917634999E-2</v>
      </c>
      <c r="Z33" s="403">
        <v>8.1011578440666199E-3</v>
      </c>
      <c r="AA33" s="409">
        <v>2660.31958007812</v>
      </c>
    </row>
    <row r="34" spans="1:27" x14ac:dyDescent="0.2">
      <c r="A34" s="2" t="s">
        <v>53</v>
      </c>
      <c r="B34" s="406">
        <v>90</v>
      </c>
      <c r="C34" s="403">
        <v>0</v>
      </c>
      <c r="D34" s="403">
        <v>0</v>
      </c>
      <c r="E34" s="403">
        <v>6.4182557165622697E-2</v>
      </c>
      <c r="F34" s="403">
        <v>3.7607301026582697E-2</v>
      </c>
      <c r="G34" s="403">
        <v>3.25661152601242E-2</v>
      </c>
      <c r="H34" s="403">
        <v>3.8619365543127102E-2</v>
      </c>
      <c r="I34" s="403">
        <v>6.5132230520248399E-2</v>
      </c>
      <c r="J34" s="403">
        <v>5.0925742834806401E-2</v>
      </c>
      <c r="K34" s="403">
        <v>3.3486880362033802E-2</v>
      </c>
      <c r="L34" s="403">
        <v>8.6506403982639299E-2</v>
      </c>
      <c r="M34" s="403">
        <v>2.6113418862223601E-2</v>
      </c>
      <c r="N34" s="403">
        <v>1.12587735056877E-2</v>
      </c>
      <c r="O34" s="403">
        <v>8.8243417441844899E-2</v>
      </c>
      <c r="P34" s="403">
        <v>7.40001425147057E-2</v>
      </c>
      <c r="Q34" s="403">
        <v>5.44355921447277E-2</v>
      </c>
      <c r="R34" s="403">
        <v>0.12276089191436799</v>
      </c>
      <c r="S34" s="403">
        <v>2.4199930950999302E-2</v>
      </c>
      <c r="T34" s="403">
        <v>3.0290205031633401E-2</v>
      </c>
      <c r="U34" s="403">
        <v>2.17415485531092E-2</v>
      </c>
      <c r="V34" s="403">
        <v>1.7762241885066001E-2</v>
      </c>
      <c r="W34" s="403">
        <v>5.7902421802282299E-2</v>
      </c>
      <c r="X34" s="403">
        <v>3.9619401097297703E-2</v>
      </c>
      <c r="Y34" s="403">
        <v>9.3232346698641794E-3</v>
      </c>
      <c r="Z34" s="403">
        <v>1.33221950381994E-2</v>
      </c>
      <c r="AA34" s="409">
        <v>3162.19311523438</v>
      </c>
    </row>
    <row r="35" spans="1:27" x14ac:dyDescent="0.2">
      <c r="A35" s="2" t="s">
        <v>54</v>
      </c>
      <c r="B35" s="406">
        <v>93</v>
      </c>
      <c r="C35" s="403">
        <v>0</v>
      </c>
      <c r="D35" s="403">
        <v>0</v>
      </c>
      <c r="E35" s="403">
        <v>8.1401132047176403E-2</v>
      </c>
      <c r="F35" s="403">
        <v>2.0640984177589399E-2</v>
      </c>
      <c r="G35" s="403">
        <v>2.0640984177589399E-2</v>
      </c>
      <c r="H35" s="403">
        <v>4.8287056386470802E-2</v>
      </c>
      <c r="I35" s="403">
        <v>3.8424938917159999E-2</v>
      </c>
      <c r="J35" s="403">
        <v>6.3029654324054704E-2</v>
      </c>
      <c r="K35" s="403">
        <v>8.4128841757774395E-2</v>
      </c>
      <c r="L35" s="403">
        <v>7.67564848065376E-2</v>
      </c>
      <c r="M35" s="403">
        <v>2.6048645377159101E-2</v>
      </c>
      <c r="N35" s="403">
        <v>2.0310152322053899E-2</v>
      </c>
      <c r="O35" s="403">
        <v>8.4931850433349595E-2</v>
      </c>
      <c r="P35" s="403">
        <v>7.6179705560207395E-2</v>
      </c>
      <c r="Q35" s="403">
        <v>3.7286061793565799E-2</v>
      </c>
      <c r="R35" s="403">
        <v>8.0751046538352994E-2</v>
      </c>
      <c r="S35" s="403">
        <v>7.4387239292264002E-3</v>
      </c>
      <c r="T35" s="403">
        <v>4.5511942356824903E-2</v>
      </c>
      <c r="U35" s="403">
        <v>1.46023882552981E-2</v>
      </c>
      <c r="V35" s="403">
        <v>4.3402481824159601E-2</v>
      </c>
      <c r="W35" s="403">
        <v>5.2371371537447003E-2</v>
      </c>
      <c r="X35" s="403">
        <v>7.4387239292264002E-3</v>
      </c>
      <c r="Y35" s="403">
        <v>3.5623241215944297E-2</v>
      </c>
      <c r="Z35" s="403">
        <v>3.4793596714735003E-2</v>
      </c>
      <c r="AA35" s="409">
        <v>3023.14428710938</v>
      </c>
    </row>
    <row r="36" spans="1:27" x14ac:dyDescent="0.2">
      <c r="A36" s="2" t="s">
        <v>55</v>
      </c>
      <c r="B36" s="406">
        <v>72</v>
      </c>
      <c r="C36" s="403">
        <v>2.8987454716116199E-3</v>
      </c>
      <c r="D36" s="403">
        <v>0</v>
      </c>
      <c r="E36" s="403">
        <v>8.4451204165816307E-3</v>
      </c>
      <c r="F36" s="403">
        <v>4.2780585587024703E-2</v>
      </c>
      <c r="G36" s="403">
        <v>4.7043286263942698E-2</v>
      </c>
      <c r="H36" s="403">
        <v>0.13101233541965501</v>
      </c>
      <c r="I36" s="403">
        <v>9.37956348061562E-2</v>
      </c>
      <c r="J36" s="403">
        <v>0.121605381369591</v>
      </c>
      <c r="K36" s="403">
        <v>7.4701711535453796E-2</v>
      </c>
      <c r="L36" s="403">
        <v>1.68065447360277E-2</v>
      </c>
      <c r="M36" s="403">
        <v>5.1595751196145997E-2</v>
      </c>
      <c r="N36" s="403">
        <v>0</v>
      </c>
      <c r="O36" s="403">
        <v>3.0294045805931102E-2</v>
      </c>
      <c r="P36" s="403">
        <v>5.28765320777893E-2</v>
      </c>
      <c r="Q36" s="403">
        <v>3.1913947314023999E-2</v>
      </c>
      <c r="R36" s="403">
        <v>1.7445582896470999E-2</v>
      </c>
      <c r="S36" s="403">
        <v>1.34038049727678E-2</v>
      </c>
      <c r="T36" s="403">
        <v>6.1585433781147003E-2</v>
      </c>
      <c r="U36" s="403">
        <v>2.7532964944839498E-2</v>
      </c>
      <c r="V36" s="403">
        <v>6.1196483671665199E-2</v>
      </c>
      <c r="W36" s="403">
        <v>6.5682627260684995E-2</v>
      </c>
      <c r="X36" s="403">
        <v>1.5794489532709101E-2</v>
      </c>
      <c r="Y36" s="403">
        <v>0</v>
      </c>
      <c r="Z36" s="403">
        <v>3.1588979065418202E-2</v>
      </c>
      <c r="AA36" s="409">
        <v>2180.74169921875</v>
      </c>
    </row>
    <row r="37" spans="1:27" x14ac:dyDescent="0.2">
      <c r="A37" s="2" t="s">
        <v>56</v>
      </c>
      <c r="B37" s="406">
        <v>83</v>
      </c>
      <c r="C37" s="403">
        <v>0</v>
      </c>
      <c r="D37" s="403">
        <v>0</v>
      </c>
      <c r="E37" s="403">
        <v>5.3170997649431201E-2</v>
      </c>
      <c r="F37" s="403">
        <v>2.13156677782536E-2</v>
      </c>
      <c r="G37" s="403">
        <v>3.5791851580143003E-2</v>
      </c>
      <c r="H37" s="403">
        <v>4.6569552272558198E-2</v>
      </c>
      <c r="I37" s="403">
        <v>5.5276934057474102E-2</v>
      </c>
      <c r="J37" s="403">
        <v>7.1007095277309404E-2</v>
      </c>
      <c r="K37" s="403">
        <v>9.5233775675296797E-2</v>
      </c>
      <c r="L37" s="403">
        <v>2.83886231482029E-2</v>
      </c>
      <c r="M37" s="403">
        <v>6.1157844029366996E-3</v>
      </c>
      <c r="N37" s="403">
        <v>5.6066211313009297E-2</v>
      </c>
      <c r="O37" s="403">
        <v>0.11808168143033999</v>
      </c>
      <c r="P37" s="403">
        <v>3.59224230051041E-2</v>
      </c>
      <c r="Q37" s="403">
        <v>3.6176562309265102E-2</v>
      </c>
      <c r="R37" s="403">
        <v>7.54265487194061E-2</v>
      </c>
      <c r="S37" s="403">
        <v>2.9947727918624899E-2</v>
      </c>
      <c r="T37" s="403">
        <v>4.4681262224912602E-2</v>
      </c>
      <c r="U37" s="403">
        <v>4.6068217605352402E-2</v>
      </c>
      <c r="V37" s="403">
        <v>1.6502398997545201E-2</v>
      </c>
      <c r="W37" s="403">
        <v>5.5630315095186199E-2</v>
      </c>
      <c r="X37" s="403">
        <v>3.4113653004169499E-2</v>
      </c>
      <c r="Y37" s="403">
        <v>0</v>
      </c>
      <c r="Z37" s="403">
        <v>3.8512710481882102E-2</v>
      </c>
      <c r="AA37" s="409">
        <v>3041.77514648438</v>
      </c>
    </row>
    <row r="38" spans="1:27" x14ac:dyDescent="0.2">
      <c r="A38" s="2" t="s">
        <v>57</v>
      </c>
      <c r="B38" s="406">
        <v>103</v>
      </c>
      <c r="C38" s="403">
        <v>2.9885496944189099E-2</v>
      </c>
      <c r="D38" s="403">
        <v>6.9706165231764299E-3</v>
      </c>
      <c r="E38" s="403">
        <v>8.6038038134574904E-2</v>
      </c>
      <c r="F38" s="403">
        <v>0</v>
      </c>
      <c r="G38" s="403">
        <v>7.1051068603992504E-2</v>
      </c>
      <c r="H38" s="403">
        <v>8.2328282296657597E-3</v>
      </c>
      <c r="I38" s="403">
        <v>2.6852896437048902E-2</v>
      </c>
      <c r="J38" s="403">
        <v>6.2131498008966397E-2</v>
      </c>
      <c r="K38" s="403">
        <v>7.9987272620201097E-2</v>
      </c>
      <c r="L38" s="403">
        <v>5.1930151879787403E-2</v>
      </c>
      <c r="M38" s="403">
        <v>5.16909472644329E-2</v>
      </c>
      <c r="N38" s="403">
        <v>7.9917378723621396E-2</v>
      </c>
      <c r="O38" s="403">
        <v>1.7328653484582901E-2</v>
      </c>
      <c r="P38" s="403">
        <v>8.0292999744415297E-2</v>
      </c>
      <c r="Q38" s="403">
        <v>9.0632177889347104E-2</v>
      </c>
      <c r="R38" s="403">
        <v>2.4548413231968901E-2</v>
      </c>
      <c r="S38" s="403">
        <v>3.4538809210061999E-2</v>
      </c>
      <c r="T38" s="403">
        <v>4.5787055045366301E-2</v>
      </c>
      <c r="U38" s="403">
        <v>2.3493893444538099E-2</v>
      </c>
      <c r="V38" s="403">
        <v>2.28351652622223E-2</v>
      </c>
      <c r="W38" s="403">
        <v>4.22958768904209E-2</v>
      </c>
      <c r="X38" s="403">
        <v>1.54925305396318E-2</v>
      </c>
      <c r="Y38" s="403">
        <v>1.61306913942099E-2</v>
      </c>
      <c r="Z38" s="403">
        <v>3.1935542821884197E-2</v>
      </c>
      <c r="AA38" s="409">
        <v>2837.470703125</v>
      </c>
    </row>
    <row r="39" spans="1:27" x14ac:dyDescent="0.2">
      <c r="A39" s="2" t="s">
        <v>58</v>
      </c>
      <c r="B39" s="406">
        <v>101</v>
      </c>
      <c r="C39" s="403">
        <v>2.9755054041743299E-2</v>
      </c>
      <c r="D39" s="403">
        <v>0</v>
      </c>
      <c r="E39" s="403">
        <v>6.5223403275012998E-2</v>
      </c>
      <c r="F39" s="403">
        <v>5.8895424008369397E-2</v>
      </c>
      <c r="G39" s="403">
        <v>8.7022170424461406E-2</v>
      </c>
      <c r="H39" s="403">
        <v>5.6426558643579497E-2</v>
      </c>
      <c r="I39" s="403">
        <v>6.2727950513362898E-2</v>
      </c>
      <c r="J39" s="403">
        <v>0.127137705683708</v>
      </c>
      <c r="K39" s="403">
        <v>7.2440758347511305E-2</v>
      </c>
      <c r="L39" s="403">
        <v>3.7981554865837097E-2</v>
      </c>
      <c r="M39" s="403">
        <v>7.2671793401241302E-2</v>
      </c>
      <c r="N39" s="403">
        <v>9.1809798032045399E-3</v>
      </c>
      <c r="O39" s="403">
        <v>4.9829382449388497E-2</v>
      </c>
      <c r="P39" s="403">
        <v>2.4351214990019798E-2</v>
      </c>
      <c r="Q39" s="403">
        <v>4.37688641250134E-2</v>
      </c>
      <c r="R39" s="403">
        <v>4.9670722335576997E-2</v>
      </c>
      <c r="S39" s="403">
        <v>3.18630486726761E-2</v>
      </c>
      <c r="T39" s="403">
        <v>3.18015292286873E-2</v>
      </c>
      <c r="U39" s="403">
        <v>1.4114310964941999E-2</v>
      </c>
      <c r="V39" s="403">
        <v>1.32070640102029E-2</v>
      </c>
      <c r="W39" s="403">
        <v>2.8919974341988602E-2</v>
      </c>
      <c r="X39" s="403">
        <v>7.2202072478830797E-3</v>
      </c>
      <c r="Y39" s="403">
        <v>1.44642246887088E-2</v>
      </c>
      <c r="Z39" s="403">
        <v>1.1326108127832401E-2</v>
      </c>
      <c r="AA39" s="409">
        <v>2103.26220703125</v>
      </c>
    </row>
    <row r="40" spans="1:27" x14ac:dyDescent="0.2">
      <c r="A40" s="2" t="s">
        <v>59</v>
      </c>
      <c r="B40" s="406">
        <v>91</v>
      </c>
      <c r="C40" s="403">
        <v>3.3298358321189901E-2</v>
      </c>
      <c r="D40" s="403">
        <v>0</v>
      </c>
      <c r="E40" s="403">
        <v>3.7087615579366698E-2</v>
      </c>
      <c r="F40" s="403">
        <v>9.63432341814041E-2</v>
      </c>
      <c r="G40" s="403">
        <v>2.3602571338415101E-2</v>
      </c>
      <c r="H40" s="403">
        <v>9.3961983919143705E-2</v>
      </c>
      <c r="I40" s="403">
        <v>3.8964465260505697E-2</v>
      </c>
      <c r="J40" s="403">
        <v>6.6234648227691706E-2</v>
      </c>
      <c r="K40" s="403">
        <v>0.102817118167877</v>
      </c>
      <c r="L40" s="403">
        <v>0.108920030295849</v>
      </c>
      <c r="M40" s="403">
        <v>0</v>
      </c>
      <c r="N40" s="403">
        <v>4.2318580672144899E-3</v>
      </c>
      <c r="O40" s="403">
        <v>4.5294307172298397E-2</v>
      </c>
      <c r="P40" s="403">
        <v>9.3459315598011003E-2</v>
      </c>
      <c r="Q40" s="403">
        <v>7.81435072422028E-2</v>
      </c>
      <c r="R40" s="403">
        <v>3.5739928483962999E-2</v>
      </c>
      <c r="S40" s="403">
        <v>8.4730461239814793E-3</v>
      </c>
      <c r="T40" s="403">
        <v>3.3520832657813998E-2</v>
      </c>
      <c r="U40" s="403">
        <v>9.5820445567369496E-3</v>
      </c>
      <c r="V40" s="403">
        <v>1.07104424387217E-2</v>
      </c>
      <c r="W40" s="403">
        <v>2.7291294187307399E-2</v>
      </c>
      <c r="X40" s="403">
        <v>4.80704307556152E-2</v>
      </c>
      <c r="Y40" s="403">
        <v>4.2529720813036E-3</v>
      </c>
      <c r="Z40" s="403">
        <v>0</v>
      </c>
      <c r="AA40" s="409">
        <v>2405.86987304688</v>
      </c>
    </row>
    <row r="41" spans="1:27" x14ac:dyDescent="0.2">
      <c r="A41" s="2" t="s">
        <v>60</v>
      </c>
      <c r="B41" s="406">
        <v>91</v>
      </c>
      <c r="C41" s="403">
        <v>0</v>
      </c>
      <c r="D41" s="403">
        <v>1.31012136116624E-2</v>
      </c>
      <c r="E41" s="403">
        <v>8.2760132849216503E-2</v>
      </c>
      <c r="F41" s="403">
        <v>5.0026506185531602E-2</v>
      </c>
      <c r="G41" s="403">
        <v>0.16471828520298001</v>
      </c>
      <c r="H41" s="403">
        <v>9.1587349772453294E-2</v>
      </c>
      <c r="I41" s="403">
        <v>6.9664806127548204E-2</v>
      </c>
      <c r="J41" s="403">
        <v>4.8147924244403797E-2</v>
      </c>
      <c r="K41" s="403">
        <v>2.4570345878601099E-2</v>
      </c>
      <c r="L41" s="403">
        <v>4.63896915316582E-2</v>
      </c>
      <c r="M41" s="403">
        <v>3.9510522037744501E-2</v>
      </c>
      <c r="N41" s="403">
        <v>3.6161195486784002E-2</v>
      </c>
      <c r="O41" s="403">
        <v>0.120748810470104</v>
      </c>
      <c r="P41" s="403">
        <v>1.50977745652199E-2</v>
      </c>
      <c r="Q41" s="403">
        <v>5.29189668595791E-2</v>
      </c>
      <c r="R41" s="403">
        <v>2.5455066934227898E-2</v>
      </c>
      <c r="S41" s="403">
        <v>0</v>
      </c>
      <c r="T41" s="403">
        <v>1.9894290715455999E-2</v>
      </c>
      <c r="U41" s="403">
        <v>3.75098027288914E-2</v>
      </c>
      <c r="V41" s="403">
        <v>0</v>
      </c>
      <c r="W41" s="403">
        <v>2.0932694897055602E-2</v>
      </c>
      <c r="X41" s="403">
        <v>2.3804994300007799E-2</v>
      </c>
      <c r="Y41" s="403">
        <v>1.69996228069067E-2</v>
      </c>
      <c r="Z41" s="403">
        <v>0</v>
      </c>
      <c r="AA41" s="409">
        <v>2007.80859375</v>
      </c>
    </row>
    <row r="42" spans="1:27" x14ac:dyDescent="0.2">
      <c r="A42" s="2" t="s">
        <v>61</v>
      </c>
      <c r="B42" s="406">
        <v>92</v>
      </c>
      <c r="C42" s="403">
        <v>0</v>
      </c>
      <c r="D42" s="403">
        <v>1.7505593597888901E-2</v>
      </c>
      <c r="E42" s="403">
        <v>8.7084203958511394E-2</v>
      </c>
      <c r="F42" s="403">
        <v>3.7541460245847702E-2</v>
      </c>
      <c r="G42" s="403">
        <v>6.1337403953075402E-2</v>
      </c>
      <c r="H42" s="403">
        <v>5.2295558154582998E-2</v>
      </c>
      <c r="I42" s="403">
        <v>2.7652177959680599E-2</v>
      </c>
      <c r="J42" s="403">
        <v>3.0981028452515599E-2</v>
      </c>
      <c r="K42" s="403">
        <v>8.6494907736778301E-2</v>
      </c>
      <c r="L42" s="403">
        <v>3.1922459602355999E-2</v>
      </c>
      <c r="M42" s="403">
        <v>5.4745700210332898E-2</v>
      </c>
      <c r="N42" s="403">
        <v>7.6647424139082397E-3</v>
      </c>
      <c r="O42" s="403">
        <v>8.7217502295970903E-2</v>
      </c>
      <c r="P42" s="403">
        <v>2.03574560582638E-2</v>
      </c>
      <c r="Q42" s="403">
        <v>4.6421948820352603E-2</v>
      </c>
      <c r="R42" s="403">
        <v>7.9607054591178894E-2</v>
      </c>
      <c r="S42" s="403">
        <v>4.06090840697289E-2</v>
      </c>
      <c r="T42" s="403">
        <v>7.7884502708911896E-2</v>
      </c>
      <c r="U42" s="403">
        <v>1.38009050861001E-2</v>
      </c>
      <c r="V42" s="403">
        <v>4.8098273575305897E-2</v>
      </c>
      <c r="W42" s="403">
        <v>4.5728437602520003E-2</v>
      </c>
      <c r="X42" s="403">
        <v>1.3031726703047799E-2</v>
      </c>
      <c r="Y42" s="403">
        <v>1.21086053550243E-2</v>
      </c>
      <c r="Z42" s="403">
        <v>1.9909266382455802E-2</v>
      </c>
      <c r="AA42" s="409">
        <v>2941.35107421875</v>
      </c>
    </row>
    <row r="43" spans="1:27" x14ac:dyDescent="0.2">
      <c r="A43" s="2" t="s">
        <v>62</v>
      </c>
      <c r="B43" s="406">
        <v>88</v>
      </c>
      <c r="C43" s="403">
        <v>0</v>
      </c>
      <c r="D43" s="403">
        <v>3.4666161984205197E-2</v>
      </c>
      <c r="E43" s="403">
        <v>6.1152800917625399E-2</v>
      </c>
      <c r="F43" s="403">
        <v>6.1152800917625399E-2</v>
      </c>
      <c r="G43" s="403">
        <v>4.2063213884830503E-2</v>
      </c>
      <c r="H43" s="403">
        <v>8.3667347207665391E-3</v>
      </c>
      <c r="I43" s="403">
        <v>1.3608884066343301E-2</v>
      </c>
      <c r="J43" s="403">
        <v>6.8333663046360002E-2</v>
      </c>
      <c r="K43" s="403">
        <v>1.5886012464761699E-2</v>
      </c>
      <c r="L43" s="403">
        <v>6.7505553364753695E-2</v>
      </c>
      <c r="M43" s="403">
        <v>4.0492513217031999E-3</v>
      </c>
      <c r="N43" s="403">
        <v>7.7297664247453204E-3</v>
      </c>
      <c r="O43" s="403">
        <v>0.113902106881142</v>
      </c>
      <c r="P43" s="403">
        <v>0.101590000092983</v>
      </c>
      <c r="Q43" s="403">
        <v>2.3203622549772301E-2</v>
      </c>
      <c r="R43" s="403">
        <v>6.2463987618684803E-2</v>
      </c>
      <c r="S43" s="403">
        <v>7.4229680001735701E-2</v>
      </c>
      <c r="T43" s="403">
        <v>4.0458649396896397E-2</v>
      </c>
      <c r="U43" s="403">
        <v>8.8327206671237904E-2</v>
      </c>
      <c r="V43" s="403">
        <v>4.0496908128261601E-2</v>
      </c>
      <c r="W43" s="403">
        <v>2.6377843692898799E-2</v>
      </c>
      <c r="X43" s="403">
        <v>1.1498888023197699E-2</v>
      </c>
      <c r="Y43" s="403">
        <v>6.3517396338283998E-3</v>
      </c>
      <c r="Z43" s="403">
        <v>2.6584524661302601E-2</v>
      </c>
      <c r="AA43" s="409">
        <v>3232.93920898438</v>
      </c>
    </row>
    <row r="44" spans="1:27" x14ac:dyDescent="0.2">
      <c r="A44" s="2" t="s">
        <v>63</v>
      </c>
      <c r="B44" s="406">
        <v>93</v>
      </c>
      <c r="C44" s="403">
        <v>0</v>
      </c>
      <c r="D44" s="403">
        <v>1.20833944529295E-2</v>
      </c>
      <c r="E44" s="403">
        <v>1.7368838191032399E-2</v>
      </c>
      <c r="F44" s="403">
        <v>9.5134079456329304E-2</v>
      </c>
      <c r="G44" s="403">
        <v>7.8234188258647905E-2</v>
      </c>
      <c r="H44" s="403">
        <v>3.49768623709679E-2</v>
      </c>
      <c r="I44" s="403">
        <v>1.9213460385799401E-2</v>
      </c>
      <c r="J44" s="403">
        <v>3.2569147646427203E-2</v>
      </c>
      <c r="K44" s="403">
        <v>7.8763000667095198E-2</v>
      </c>
      <c r="L44" s="403">
        <v>3.5393301397561999E-2</v>
      </c>
      <c r="M44" s="403">
        <v>3.6266736686229699E-2</v>
      </c>
      <c r="N44" s="403">
        <v>0.10356362909078599</v>
      </c>
      <c r="O44" s="403">
        <v>7.3126427829265594E-2</v>
      </c>
      <c r="P44" s="403">
        <v>7.4777327477932004E-2</v>
      </c>
      <c r="Q44" s="403">
        <v>5.8779463171958903E-2</v>
      </c>
      <c r="R44" s="403">
        <v>4.3133851140737499E-2</v>
      </c>
      <c r="S44" s="403">
        <v>3.9674948900937999E-2</v>
      </c>
      <c r="T44" s="403">
        <v>4.1266541928052902E-2</v>
      </c>
      <c r="U44" s="403">
        <v>1.6914114356041E-2</v>
      </c>
      <c r="V44" s="403">
        <v>3.10216434299946E-2</v>
      </c>
      <c r="W44" s="403">
        <v>2.72336974740028E-2</v>
      </c>
      <c r="X44" s="403">
        <v>3.4884545020759101E-3</v>
      </c>
      <c r="Y44" s="403">
        <v>1.19213303551078E-2</v>
      </c>
      <c r="Z44" s="403">
        <v>3.5095561295747799E-2</v>
      </c>
      <c r="AA44" s="409">
        <v>2828.04736328125</v>
      </c>
    </row>
    <row r="45" spans="1:27" x14ac:dyDescent="0.2">
      <c r="A45" s="2" t="s">
        <v>64</v>
      </c>
      <c r="B45" s="406">
        <v>96</v>
      </c>
      <c r="C45" s="403">
        <v>0</v>
      </c>
      <c r="D45" s="403">
        <v>2.5693496689200401E-2</v>
      </c>
      <c r="E45" s="403">
        <v>0.10742132365703599</v>
      </c>
      <c r="F45" s="403">
        <v>8.4037140011787401E-2</v>
      </c>
      <c r="G45" s="403">
        <v>5.0770517438650097E-2</v>
      </c>
      <c r="H45" s="403">
        <v>3.0666880309581802E-2</v>
      </c>
      <c r="I45" s="403">
        <v>6.3874624669551794E-2</v>
      </c>
      <c r="J45" s="403">
        <v>7.2992272675037398E-2</v>
      </c>
      <c r="K45" s="403">
        <v>5.3694855421781498E-2</v>
      </c>
      <c r="L45" s="403">
        <v>5.0310276448726703E-2</v>
      </c>
      <c r="M45" s="403">
        <v>5.2570834755897501E-2</v>
      </c>
      <c r="N45" s="403">
        <v>4.1153080761432599E-2</v>
      </c>
      <c r="O45" s="403">
        <v>9.6863321959972395E-2</v>
      </c>
      <c r="P45" s="403">
        <v>2.7080418542027501E-2</v>
      </c>
      <c r="Q45" s="403">
        <v>2.9342006891965901E-2</v>
      </c>
      <c r="R45" s="403">
        <v>4.0337216109037399E-2</v>
      </c>
      <c r="S45" s="403">
        <v>5.0093341618776301E-2</v>
      </c>
      <c r="T45" s="403">
        <v>2.29103416204453E-2</v>
      </c>
      <c r="U45" s="403">
        <v>9.2511847615242004E-3</v>
      </c>
      <c r="V45" s="403">
        <v>3.71395088732243E-2</v>
      </c>
      <c r="W45" s="403">
        <v>2.9209103435277901E-2</v>
      </c>
      <c r="X45" s="403">
        <v>1.2761409394443E-2</v>
      </c>
      <c r="Y45" s="403">
        <v>1.18268430233002E-2</v>
      </c>
      <c r="Z45" s="403">
        <v>0</v>
      </c>
      <c r="AA45" s="409">
        <v>2321.96459960938</v>
      </c>
    </row>
    <row r="46" spans="1:27" x14ac:dyDescent="0.2">
      <c r="A46" s="2" t="s">
        <v>65</v>
      </c>
      <c r="B46" s="406">
        <v>98</v>
      </c>
      <c r="C46" s="403">
        <v>5.2735614590346796E-3</v>
      </c>
      <c r="D46" s="403">
        <v>1.81853622198105E-2</v>
      </c>
      <c r="E46" s="403">
        <v>9.13794189691544E-2</v>
      </c>
      <c r="F46" s="403">
        <v>7.0675037801265703E-2</v>
      </c>
      <c r="G46" s="403">
        <v>4.9552224576473201E-2</v>
      </c>
      <c r="H46" s="403">
        <v>3.1450111418962499E-2</v>
      </c>
      <c r="I46" s="403">
        <v>0.15379424393176999</v>
      </c>
      <c r="J46" s="403">
        <v>4.3741628527641303E-2</v>
      </c>
      <c r="K46" s="403">
        <v>9.6495226025581401E-2</v>
      </c>
      <c r="L46" s="403">
        <v>5.3590092808008201E-2</v>
      </c>
      <c r="M46" s="403">
        <v>2.84943394362926E-2</v>
      </c>
      <c r="N46" s="403">
        <v>1.6523828729987099E-2</v>
      </c>
      <c r="O46" s="403">
        <v>3.0442934483289701E-2</v>
      </c>
      <c r="P46" s="403">
        <v>5.6861560791730902E-2</v>
      </c>
      <c r="Q46" s="403">
        <v>3.3450227230787298E-2</v>
      </c>
      <c r="R46" s="403">
        <v>2.8544502332806601E-2</v>
      </c>
      <c r="S46" s="403">
        <v>4.9583591520786299E-2</v>
      </c>
      <c r="T46" s="403">
        <v>3.6260947585105903E-2</v>
      </c>
      <c r="U46" s="403">
        <v>5.1196962594985997E-2</v>
      </c>
      <c r="V46" s="403">
        <v>7.7789230272173899E-3</v>
      </c>
      <c r="W46" s="403">
        <v>1.45054319873452E-2</v>
      </c>
      <c r="X46" s="403">
        <v>2.7735503390431401E-2</v>
      </c>
      <c r="Y46" s="403">
        <v>4.4843391515314596E-3</v>
      </c>
      <c r="Z46" s="403">
        <v>0</v>
      </c>
      <c r="AA46" s="409">
        <v>2259.44458007812</v>
      </c>
    </row>
    <row r="47" spans="1:27" x14ac:dyDescent="0.2">
      <c r="A47" s="2" t="s">
        <v>66</v>
      </c>
      <c r="B47" s="406">
        <v>97</v>
      </c>
      <c r="C47" s="403">
        <v>0</v>
      </c>
      <c r="D47" s="403">
        <v>0</v>
      </c>
      <c r="E47" s="403">
        <v>4.8321284353733097E-2</v>
      </c>
      <c r="F47" s="403">
        <v>2.0482178777456301E-2</v>
      </c>
      <c r="G47" s="403">
        <v>4.0964357554912602E-2</v>
      </c>
      <c r="H47" s="403">
        <v>1.9071949645876898E-2</v>
      </c>
      <c r="I47" s="403">
        <v>0</v>
      </c>
      <c r="J47" s="403">
        <v>8.6744651198387104E-2</v>
      </c>
      <c r="K47" s="403">
        <v>4.6930119395256001E-2</v>
      </c>
      <c r="L47" s="403">
        <v>7.4211858212947804E-2</v>
      </c>
      <c r="M47" s="403">
        <v>4.5921843498945202E-2</v>
      </c>
      <c r="N47" s="403">
        <v>3.2458756119012798E-2</v>
      </c>
      <c r="O47" s="403">
        <v>6.5221667289733901E-2</v>
      </c>
      <c r="P47" s="403">
        <v>6.1776049435138702E-2</v>
      </c>
      <c r="Q47" s="403">
        <v>5.4170262068510097E-2</v>
      </c>
      <c r="R47" s="403">
        <v>4.6286825090646702E-2</v>
      </c>
      <c r="S47" s="403">
        <v>2.75262501090765E-2</v>
      </c>
      <c r="T47" s="403">
        <v>2.8384083881974199E-2</v>
      </c>
      <c r="U47" s="403">
        <v>4.7930065542459502E-2</v>
      </c>
      <c r="V47" s="403">
        <v>4.1114255785942098E-2</v>
      </c>
      <c r="W47" s="403">
        <v>8.4353387355804402E-2</v>
      </c>
      <c r="X47" s="403">
        <v>4.3910361826419803E-2</v>
      </c>
      <c r="Y47" s="403">
        <v>5.59704154729843E-2</v>
      </c>
      <c r="Z47" s="403">
        <v>2.8249377384781799E-2</v>
      </c>
      <c r="AA47" s="409">
        <v>3283.90185546875</v>
      </c>
    </row>
    <row r="48" spans="1:27" x14ac:dyDescent="0.2">
      <c r="A48" s="2" t="s">
        <v>67</v>
      </c>
      <c r="B48" s="406">
        <v>84</v>
      </c>
      <c r="C48" s="403">
        <v>0</v>
      </c>
      <c r="D48" s="403">
        <v>1.51774985715747E-2</v>
      </c>
      <c r="E48" s="403">
        <v>0</v>
      </c>
      <c r="F48" s="403">
        <v>1.51774985715747E-2</v>
      </c>
      <c r="G48" s="403">
        <v>4.19428125023842E-2</v>
      </c>
      <c r="H48" s="403">
        <v>1.1136366054415699E-2</v>
      </c>
      <c r="I48" s="403">
        <v>5.7431921362876899E-2</v>
      </c>
      <c r="J48" s="403">
        <v>2.1345177665352801E-2</v>
      </c>
      <c r="K48" s="403">
        <v>2.5386311113834398E-2</v>
      </c>
      <c r="L48" s="403">
        <v>6.9978110492229503E-2</v>
      </c>
      <c r="M48" s="403">
        <v>0</v>
      </c>
      <c r="N48" s="403">
        <v>3.8283973932266201E-2</v>
      </c>
      <c r="O48" s="403">
        <v>0.102218315005302</v>
      </c>
      <c r="P48" s="403">
        <v>8.9993678033351898E-2</v>
      </c>
      <c r="Q48" s="403">
        <v>6.8460844457149506E-2</v>
      </c>
      <c r="R48" s="403">
        <v>9.1033488512039198E-2</v>
      </c>
      <c r="S48" s="403">
        <v>4.1788958013057702E-2</v>
      </c>
      <c r="T48" s="403">
        <v>4.4786907732486697E-2</v>
      </c>
      <c r="U48" s="403">
        <v>5.45224025845528E-2</v>
      </c>
      <c r="V48" s="403">
        <v>5.9203520417213398E-2</v>
      </c>
      <c r="W48" s="403">
        <v>5.0231255590915701E-2</v>
      </c>
      <c r="X48" s="403">
        <v>3.9070967584848397E-2</v>
      </c>
      <c r="Y48" s="403">
        <v>3.0910003930330301E-2</v>
      </c>
      <c r="Z48" s="403">
        <v>3.1919986009597799E-2</v>
      </c>
      <c r="AA48" s="409">
        <v>3764.6904296875</v>
      </c>
    </row>
    <row r="49" spans="1:27" x14ac:dyDescent="0.2">
      <c r="A49" s="2" t="s">
        <v>68</v>
      </c>
      <c r="B49" s="406">
        <v>82</v>
      </c>
      <c r="C49" s="403">
        <v>0</v>
      </c>
      <c r="D49" s="403">
        <v>1.6169449314475101E-2</v>
      </c>
      <c r="E49" s="403">
        <v>3.8212295621633502E-2</v>
      </c>
      <c r="F49" s="403">
        <v>6.6026896238327E-3</v>
      </c>
      <c r="G49" s="403">
        <v>0</v>
      </c>
      <c r="H49" s="403">
        <v>0.125995323061943</v>
      </c>
      <c r="I49" s="403">
        <v>5.9913769364357002E-2</v>
      </c>
      <c r="J49" s="403">
        <v>4.83198426663876E-2</v>
      </c>
      <c r="K49" s="403">
        <v>4.74349223077297E-2</v>
      </c>
      <c r="L49" s="403">
        <v>4.3403040617704398E-2</v>
      </c>
      <c r="M49" s="403">
        <v>1.20275663211942E-2</v>
      </c>
      <c r="N49" s="403">
        <v>5.45873865485191E-2</v>
      </c>
      <c r="O49" s="403">
        <v>0.100665636360645</v>
      </c>
      <c r="P49" s="403">
        <v>6.5987356007099193E-2</v>
      </c>
      <c r="Q49" s="403">
        <v>9.3299381434917394E-2</v>
      </c>
      <c r="R49" s="403">
        <v>3.9454616606235497E-2</v>
      </c>
      <c r="S49" s="403">
        <v>1.6246190294623399E-2</v>
      </c>
      <c r="T49" s="403">
        <v>4.3185405433177899E-2</v>
      </c>
      <c r="U49" s="403">
        <v>4.7645453363656998E-2</v>
      </c>
      <c r="V49" s="403">
        <v>6.0855012387037298E-2</v>
      </c>
      <c r="W49" s="403">
        <v>4.2567133903503397E-2</v>
      </c>
      <c r="X49" s="403">
        <v>0</v>
      </c>
      <c r="Y49" s="403">
        <v>1.2956129387021099E-2</v>
      </c>
      <c r="Z49" s="403">
        <v>2.4471381679177302E-2</v>
      </c>
      <c r="AA49" s="409">
        <v>3018.60034179688</v>
      </c>
    </row>
    <row r="50" spans="1:27" x14ac:dyDescent="0.2">
      <c r="A50" s="2" t="s">
        <v>69</v>
      </c>
      <c r="B50" s="406">
        <v>66</v>
      </c>
      <c r="C50" s="403">
        <v>0</v>
      </c>
      <c r="D50" s="403">
        <v>1.55941331759095E-2</v>
      </c>
      <c r="E50" s="403">
        <v>0.10294996201992</v>
      </c>
      <c r="F50" s="403">
        <v>5.4986298084258999E-2</v>
      </c>
      <c r="G50" s="403">
        <v>0.108271583914757</v>
      </c>
      <c r="H50" s="403">
        <v>6.5640501677990001E-2</v>
      </c>
      <c r="I50" s="403">
        <v>0.154292121529579</v>
      </c>
      <c r="J50" s="403">
        <v>7.2793811559677096E-2</v>
      </c>
      <c r="K50" s="403">
        <v>0.111741177737713</v>
      </c>
      <c r="L50" s="403">
        <v>0.115219183266163</v>
      </c>
      <c r="M50" s="403">
        <v>3.22713367640972E-2</v>
      </c>
      <c r="N50" s="403">
        <v>6.7336102947592701E-3</v>
      </c>
      <c r="O50" s="403">
        <v>4.70352880656719E-2</v>
      </c>
      <c r="P50" s="403">
        <v>5.3461119532585102E-2</v>
      </c>
      <c r="Q50" s="403">
        <v>0</v>
      </c>
      <c r="R50" s="403">
        <v>2.64029167592525E-2</v>
      </c>
      <c r="S50" s="403">
        <v>0</v>
      </c>
      <c r="T50" s="403">
        <v>0</v>
      </c>
      <c r="U50" s="403">
        <v>0</v>
      </c>
      <c r="V50" s="403">
        <v>1.55941331759095E-2</v>
      </c>
      <c r="W50" s="403">
        <v>0</v>
      </c>
      <c r="X50" s="403">
        <v>1.7012817785143901E-2</v>
      </c>
      <c r="Y50" s="403">
        <v>0</v>
      </c>
      <c r="Z50" s="403">
        <v>0</v>
      </c>
      <c r="AA50" s="409">
        <v>1899</v>
      </c>
    </row>
    <row r="51" spans="1:27" x14ac:dyDescent="0.2">
      <c r="A51" s="2" t="s">
        <v>70</v>
      </c>
      <c r="B51" s="406">
        <v>94</v>
      </c>
      <c r="C51" s="403">
        <v>0</v>
      </c>
      <c r="D51" s="403">
        <v>1.9490983337163901E-2</v>
      </c>
      <c r="E51" s="403">
        <v>0.111440099775791</v>
      </c>
      <c r="F51" s="403">
        <v>0.18781723082065599</v>
      </c>
      <c r="G51" s="403">
        <v>6.11827820539474E-2</v>
      </c>
      <c r="H51" s="403">
        <v>9.6874885261058793E-2</v>
      </c>
      <c r="I51" s="403">
        <v>4.4403325766324997E-2</v>
      </c>
      <c r="J51" s="403">
        <v>8.0354571342468303E-2</v>
      </c>
      <c r="K51" s="403">
        <v>1.2129323557019201E-2</v>
      </c>
      <c r="L51" s="403">
        <v>1.7901318147778501E-2</v>
      </c>
      <c r="M51" s="403">
        <v>6.4666852355003399E-2</v>
      </c>
      <c r="N51" s="403">
        <v>4.23863753676414E-2</v>
      </c>
      <c r="O51" s="403">
        <v>4.9912799149751698E-2</v>
      </c>
      <c r="P51" s="403">
        <v>6.5123498439788804E-2</v>
      </c>
      <c r="Q51" s="403">
        <v>5.9725552797317498E-2</v>
      </c>
      <c r="R51" s="403">
        <v>1.19522763416171E-2</v>
      </c>
      <c r="S51" s="403">
        <v>3.5121712833643001E-2</v>
      </c>
      <c r="T51" s="403">
        <v>1.1944992467761E-2</v>
      </c>
      <c r="U51" s="403">
        <v>7.7975471504032603E-3</v>
      </c>
      <c r="V51" s="403">
        <v>5.6867715902626497E-3</v>
      </c>
      <c r="W51" s="403">
        <v>1.4087094925344001E-2</v>
      </c>
      <c r="X51" s="403">
        <v>0</v>
      </c>
      <c r="Y51" s="403">
        <v>0</v>
      </c>
      <c r="Z51" s="403">
        <v>0</v>
      </c>
      <c r="AA51" s="409">
        <v>1827.57971191406</v>
      </c>
    </row>
    <row r="52" spans="1:27" x14ac:dyDescent="0.2">
      <c r="A52" s="2" t="s">
        <v>71</v>
      </c>
      <c r="B52" s="406">
        <v>80</v>
      </c>
      <c r="C52" s="403">
        <v>0</v>
      </c>
      <c r="D52" s="403">
        <v>0</v>
      </c>
      <c r="E52" s="403">
        <v>3.0742235481738999E-2</v>
      </c>
      <c r="F52" s="403">
        <v>3.0742235481738999E-2</v>
      </c>
      <c r="G52" s="403">
        <v>5.2483696490526199E-2</v>
      </c>
      <c r="H52" s="403">
        <v>0.104203306138515</v>
      </c>
      <c r="I52" s="403">
        <v>6.3683696091175093E-2</v>
      </c>
      <c r="J52" s="403">
        <v>7.9664699733257294E-2</v>
      </c>
      <c r="K52" s="403">
        <v>1.71141345053911E-2</v>
      </c>
      <c r="L52" s="403">
        <v>8.2286611199378995E-2</v>
      </c>
      <c r="M52" s="403">
        <v>2.16403380036354E-2</v>
      </c>
      <c r="N52" s="403">
        <v>1.28562115132809E-2</v>
      </c>
      <c r="O52" s="403">
        <v>8.3354793488979298E-2</v>
      </c>
      <c r="P52" s="403">
        <v>8.7784424424171406E-2</v>
      </c>
      <c r="Q52" s="403">
        <v>6.7002438008785206E-2</v>
      </c>
      <c r="R52" s="403">
        <v>2.0606232807040201E-2</v>
      </c>
      <c r="S52" s="403">
        <v>2.37196367233992E-2</v>
      </c>
      <c r="T52" s="403">
        <v>8.0248773097991902E-2</v>
      </c>
      <c r="U52" s="403">
        <v>4.7261949628591503E-2</v>
      </c>
      <c r="V52" s="403">
        <v>7.9065458849072508E-3</v>
      </c>
      <c r="W52" s="403">
        <v>4.5773293823003797E-2</v>
      </c>
      <c r="X52" s="403">
        <v>0</v>
      </c>
      <c r="Y52" s="403">
        <v>7.8571727499365807E-3</v>
      </c>
      <c r="Z52" s="403">
        <v>3.3067565411329297E-2</v>
      </c>
      <c r="AA52" s="409">
        <v>2936.80688476562</v>
      </c>
    </row>
    <row r="53" spans="1:27" x14ac:dyDescent="0.2">
      <c r="A53" s="2" t="s">
        <v>72</v>
      </c>
      <c r="B53" s="406">
        <v>92</v>
      </c>
      <c r="C53" s="403">
        <v>1.1155342683196101E-2</v>
      </c>
      <c r="D53" s="403">
        <v>3.9940956048667396E-3</v>
      </c>
      <c r="E53" s="403">
        <v>9.5605760812759399E-2</v>
      </c>
      <c r="F53" s="403">
        <v>7.5556151568889604E-2</v>
      </c>
      <c r="G53" s="403">
        <v>2.5122694671154001E-2</v>
      </c>
      <c r="H53" s="403">
        <v>8.0863401293754605E-2</v>
      </c>
      <c r="I53" s="403">
        <v>8.2959182560443906E-2</v>
      </c>
      <c r="J53" s="403">
        <v>8.3184204995632199E-2</v>
      </c>
      <c r="K53" s="403">
        <v>2.2310685366392101E-2</v>
      </c>
      <c r="L53" s="403">
        <v>3.6888670176267603E-2</v>
      </c>
      <c r="M53" s="403">
        <v>7.8418880701065105E-2</v>
      </c>
      <c r="N53" s="403">
        <v>6.8268351256847395E-2</v>
      </c>
      <c r="O53" s="403">
        <v>5.8390628546476399E-2</v>
      </c>
      <c r="P53" s="403">
        <v>4.9990128725767101E-2</v>
      </c>
      <c r="Q53" s="403">
        <v>4.4782847166061401E-2</v>
      </c>
      <c r="R53" s="403">
        <v>0</v>
      </c>
      <c r="S53" s="403">
        <v>3.7005577236413997E-2</v>
      </c>
      <c r="T53" s="403">
        <v>1.9090982154011699E-2</v>
      </c>
      <c r="U53" s="403">
        <v>3.6169070750474902E-2</v>
      </c>
      <c r="V53" s="403">
        <v>3.7640690803527797E-2</v>
      </c>
      <c r="W53" s="403">
        <v>2.4897638708353001E-2</v>
      </c>
      <c r="X53" s="403">
        <v>1.82126183062792E-2</v>
      </c>
      <c r="Y53" s="403">
        <v>3.9940956048667396E-3</v>
      </c>
      <c r="Z53" s="403">
        <v>5.4982984438538603E-3</v>
      </c>
      <c r="AA53" s="409">
        <v>2412.45922851562</v>
      </c>
    </row>
    <row r="54" spans="1:27" x14ac:dyDescent="0.2">
      <c r="A54" s="2" t="s">
        <v>73</v>
      </c>
      <c r="B54" s="406">
        <v>89</v>
      </c>
      <c r="C54" s="403">
        <v>0</v>
      </c>
      <c r="D54" s="403">
        <v>3.2180771231651299E-2</v>
      </c>
      <c r="E54" s="403">
        <v>0.27994793653488198</v>
      </c>
      <c r="F54" s="403">
        <v>6.4346328377723694E-2</v>
      </c>
      <c r="G54" s="403">
        <v>4.40944582223892E-2</v>
      </c>
      <c r="H54" s="403">
        <v>4.6128768473863602E-2</v>
      </c>
      <c r="I54" s="403">
        <v>3.0137687921523999E-2</v>
      </c>
      <c r="J54" s="403">
        <v>9.7250916063785595E-2</v>
      </c>
      <c r="K54" s="403">
        <v>5.5028971284627901E-2</v>
      </c>
      <c r="L54" s="403">
        <v>2.1089021116495101E-2</v>
      </c>
      <c r="M54" s="403">
        <v>4.5593075454235098E-2</v>
      </c>
      <c r="N54" s="403">
        <v>4.7837473452091203E-2</v>
      </c>
      <c r="O54" s="403">
        <v>6.2208816409111002E-2</v>
      </c>
      <c r="P54" s="403">
        <v>8.7529987096786499E-2</v>
      </c>
      <c r="Q54" s="403">
        <v>2.1917086094617799E-2</v>
      </c>
      <c r="R54" s="403">
        <v>1.1063061654567699E-2</v>
      </c>
      <c r="S54" s="403">
        <v>1.15609196946025E-2</v>
      </c>
      <c r="T54" s="403">
        <v>5.2902922034263602E-3</v>
      </c>
      <c r="U54" s="403">
        <v>3.67944426834583E-2</v>
      </c>
      <c r="V54" s="403">
        <v>0</v>
      </c>
      <c r="W54" s="403">
        <v>0</v>
      </c>
      <c r="X54" s="403">
        <v>0</v>
      </c>
      <c r="Y54" s="403">
        <v>0</v>
      </c>
      <c r="Z54" s="403">
        <v>0</v>
      </c>
      <c r="AA54" s="409">
        <v>1909.32177734375</v>
      </c>
    </row>
    <row r="55" spans="1:27" x14ac:dyDescent="0.2">
      <c r="A55" s="2" t="s">
        <v>74</v>
      </c>
      <c r="B55" s="406">
        <v>88</v>
      </c>
      <c r="C55" s="403">
        <v>0</v>
      </c>
      <c r="D55" s="403">
        <v>0</v>
      </c>
      <c r="E55" s="403">
        <v>9.1149151325225802E-2</v>
      </c>
      <c r="F55" s="403">
        <v>9.6276737749576596E-2</v>
      </c>
      <c r="G55" s="403">
        <v>2.08247900009155E-2</v>
      </c>
      <c r="H55" s="403">
        <v>0</v>
      </c>
      <c r="I55" s="403">
        <v>3.04255280643702E-2</v>
      </c>
      <c r="J55" s="403">
        <v>8.0685406923294095E-2</v>
      </c>
      <c r="K55" s="403">
        <v>3.91811951994896E-2</v>
      </c>
      <c r="L55" s="403">
        <v>6.1180326156318196E-3</v>
      </c>
      <c r="M55" s="403">
        <v>2.53522116690874E-2</v>
      </c>
      <c r="N55" s="403">
        <v>5.4864134639501599E-2</v>
      </c>
      <c r="O55" s="403">
        <v>0.13776069879531899</v>
      </c>
      <c r="P55" s="403">
        <v>6.34308531880379E-2</v>
      </c>
      <c r="Q55" s="403">
        <v>0.12912169098854101</v>
      </c>
      <c r="R55" s="403">
        <v>5.3251188248395899E-2</v>
      </c>
      <c r="S55" s="403">
        <v>9.6725067123770696E-3</v>
      </c>
      <c r="T55" s="403">
        <v>4.1997060179710402E-2</v>
      </c>
      <c r="U55" s="403">
        <v>3.2591730356216403E-2</v>
      </c>
      <c r="V55" s="403">
        <v>7.98391550779343E-3</v>
      </c>
      <c r="W55" s="403">
        <v>3.0758097767829898E-2</v>
      </c>
      <c r="X55" s="403">
        <v>7.1412026882171596E-3</v>
      </c>
      <c r="Y55" s="403">
        <v>2.15350538492203E-2</v>
      </c>
      <c r="Z55" s="403">
        <v>1.9878815859556202E-2</v>
      </c>
      <c r="AA55" s="409">
        <v>3084.4892578125</v>
      </c>
    </row>
    <row r="56" spans="1:27" x14ac:dyDescent="0.2">
      <c r="A56" s="2" t="s">
        <v>75</v>
      </c>
      <c r="B56" s="406">
        <v>102</v>
      </c>
      <c r="C56" s="403">
        <v>0</v>
      </c>
      <c r="D56" s="403">
        <v>0</v>
      </c>
      <c r="E56" s="403">
        <v>9.2947907745838207E-2</v>
      </c>
      <c r="F56" s="403">
        <v>5.9743784368038198E-2</v>
      </c>
      <c r="G56" s="403">
        <v>4.2363796383142499E-2</v>
      </c>
      <c r="H56" s="403">
        <v>1.0514679364860099E-2</v>
      </c>
      <c r="I56" s="403">
        <v>2.2803137078881298E-2</v>
      </c>
      <c r="J56" s="403">
        <v>0.11775325238704699</v>
      </c>
      <c r="K56" s="403">
        <v>3.6990515887737302E-2</v>
      </c>
      <c r="L56" s="403">
        <v>0.14059188961982699</v>
      </c>
      <c r="M56" s="403">
        <v>8.9075528085231795E-2</v>
      </c>
      <c r="N56" s="403">
        <v>4.5960742980241803E-2</v>
      </c>
      <c r="O56" s="403">
        <v>6.4263157546520205E-2</v>
      </c>
      <c r="P56" s="403">
        <v>2.4016255512833599E-2</v>
      </c>
      <c r="Q56" s="403">
        <v>3.9414759725332302E-2</v>
      </c>
      <c r="R56" s="403">
        <v>5.1433231681585298E-2</v>
      </c>
      <c r="S56" s="403">
        <v>2.7083482593298E-2</v>
      </c>
      <c r="T56" s="403">
        <v>2.0131528377533001E-2</v>
      </c>
      <c r="U56" s="403">
        <v>1.55728459358215E-2</v>
      </c>
      <c r="V56" s="403">
        <v>2.23071984946728E-2</v>
      </c>
      <c r="W56" s="403">
        <v>1.3607657514512501E-2</v>
      </c>
      <c r="X56" s="403">
        <v>1.19859240949154E-2</v>
      </c>
      <c r="Y56" s="403">
        <v>2.4517307057976698E-2</v>
      </c>
      <c r="Z56" s="403">
        <v>2.6921415701508501E-2</v>
      </c>
      <c r="AA56" s="409">
        <v>2450.23852539062</v>
      </c>
    </row>
    <row r="57" spans="1:27" x14ac:dyDescent="0.2">
      <c r="A57" s="2" t="s">
        <v>76</v>
      </c>
      <c r="B57" s="406">
        <v>90</v>
      </c>
      <c r="C57" s="403">
        <v>2.1378301084041599E-2</v>
      </c>
      <c r="D57" s="403">
        <v>2.2664153948426202E-2</v>
      </c>
      <c r="E57" s="403">
        <v>5.7074077427387203E-2</v>
      </c>
      <c r="F57" s="403">
        <v>4.2756602168083198E-2</v>
      </c>
      <c r="G57" s="403">
        <v>0.116259910166264</v>
      </c>
      <c r="H57" s="403">
        <v>6.9014914333820301E-2</v>
      </c>
      <c r="I57" s="403">
        <v>0.107243701815605</v>
      </c>
      <c r="J57" s="403">
        <v>0.13462595641613001</v>
      </c>
      <c r="K57" s="403">
        <v>3.5694561898708302E-2</v>
      </c>
      <c r="L57" s="403">
        <v>3.19907739758492E-2</v>
      </c>
      <c r="M57" s="403">
        <v>4.3833822011947597E-2</v>
      </c>
      <c r="N57" s="403">
        <v>1.8780332058668098E-2</v>
      </c>
      <c r="O57" s="403">
        <v>7.2104148566722898E-2</v>
      </c>
      <c r="P57" s="403">
        <v>2.9928082600235901E-2</v>
      </c>
      <c r="Q57" s="403">
        <v>0</v>
      </c>
      <c r="R57" s="403">
        <v>4.4651556760072701E-2</v>
      </c>
      <c r="S57" s="403">
        <v>4.1912607848644298E-2</v>
      </c>
      <c r="T57" s="403">
        <v>2.69526764750481E-2</v>
      </c>
      <c r="U57" s="403">
        <v>1.13262915983796E-2</v>
      </c>
      <c r="V57" s="403">
        <v>7.2047892026603196E-3</v>
      </c>
      <c r="W57" s="403">
        <v>3.1892385333776502E-2</v>
      </c>
      <c r="X57" s="403">
        <v>1.9186573103070301E-2</v>
      </c>
      <c r="Y57" s="403">
        <v>8.8485563173890096E-3</v>
      </c>
      <c r="Z57" s="403">
        <v>4.6752337366342501E-3</v>
      </c>
      <c r="AA57" s="409">
        <v>1978.22204589844</v>
      </c>
    </row>
    <row r="58" spans="1:27" x14ac:dyDescent="0.2">
      <c r="A58" s="2" t="s">
        <v>77</v>
      </c>
      <c r="B58" s="406">
        <v>94</v>
      </c>
      <c r="C58" s="403">
        <v>1.2175816111266601E-2</v>
      </c>
      <c r="D58" s="403">
        <v>2.40650121122599E-2</v>
      </c>
      <c r="E58" s="403">
        <v>0.13203269243240401</v>
      </c>
      <c r="F58" s="403">
        <v>7.0727504789829296E-2</v>
      </c>
      <c r="G58" s="403">
        <v>9.0910799801349598E-2</v>
      </c>
      <c r="H58" s="403">
        <v>2.3523658514022799E-2</v>
      </c>
      <c r="I58" s="403">
        <v>0</v>
      </c>
      <c r="J58" s="403">
        <v>0.104105100035667</v>
      </c>
      <c r="K58" s="403">
        <v>9.9645487964153304E-2</v>
      </c>
      <c r="L58" s="403">
        <v>5.3149256855249398E-2</v>
      </c>
      <c r="M58" s="403">
        <v>4.9564208835363402E-2</v>
      </c>
      <c r="N58" s="403">
        <v>4.6127244830131503E-2</v>
      </c>
      <c r="O58" s="403">
        <v>1.89667493104935E-2</v>
      </c>
      <c r="P58" s="403">
        <v>6.1915975064039203E-2</v>
      </c>
      <c r="Q58" s="403">
        <v>2.4742545560002299E-2</v>
      </c>
      <c r="R58" s="403">
        <v>2.1468522027134899E-2</v>
      </c>
      <c r="S58" s="403">
        <v>2.41473857313395E-2</v>
      </c>
      <c r="T58" s="403">
        <v>4.0100578218698502E-2</v>
      </c>
      <c r="U58" s="403">
        <v>7.1947135031223297E-2</v>
      </c>
      <c r="V58" s="403">
        <v>0</v>
      </c>
      <c r="W58" s="403">
        <v>2.1727530285716098E-2</v>
      </c>
      <c r="X58" s="403">
        <v>0</v>
      </c>
      <c r="Y58" s="403">
        <v>5.2551017142832297E-3</v>
      </c>
      <c r="Z58" s="403">
        <v>3.7016898859292299E-3</v>
      </c>
      <c r="AA58" s="409">
        <v>2156.68237304688</v>
      </c>
    </row>
    <row r="59" spans="1:27" x14ac:dyDescent="0.2">
      <c r="A59" s="2" t="s">
        <v>78</v>
      </c>
      <c r="B59" s="406">
        <v>85</v>
      </c>
      <c r="C59" s="403">
        <v>0</v>
      </c>
      <c r="D59" s="403">
        <v>6.5854191780090304E-2</v>
      </c>
      <c r="E59" s="403">
        <v>9.2663139104843098E-2</v>
      </c>
      <c r="F59" s="403">
        <v>3.6024257540702799E-2</v>
      </c>
      <c r="G59" s="403">
        <v>7.6496526598930401E-2</v>
      </c>
      <c r="H59" s="403">
        <v>6.1354977078735802E-3</v>
      </c>
      <c r="I59" s="403">
        <v>3.9420805871486699E-2</v>
      </c>
      <c r="J59" s="403">
        <v>6.3369765877723694E-2</v>
      </c>
      <c r="K59" s="403">
        <v>7.5338505208492307E-2</v>
      </c>
      <c r="L59" s="403">
        <v>5.6057162582874298E-2</v>
      </c>
      <c r="M59" s="403">
        <v>5.8643706142902402E-2</v>
      </c>
      <c r="N59" s="403">
        <v>3.2246697694063201E-2</v>
      </c>
      <c r="O59" s="403">
        <v>3.7089090794324903E-2</v>
      </c>
      <c r="P59" s="403">
        <v>7.5352370738983196E-2</v>
      </c>
      <c r="Q59" s="403">
        <v>6.6671662032604204E-2</v>
      </c>
      <c r="R59" s="403">
        <v>4.2657457292079898E-2</v>
      </c>
      <c r="S59" s="403">
        <v>2.7673359960317601E-2</v>
      </c>
      <c r="T59" s="403">
        <v>2.6894675567746201E-2</v>
      </c>
      <c r="U59" s="403">
        <v>1.7150873318314601E-2</v>
      </c>
      <c r="V59" s="403">
        <v>2.56059020757675E-2</v>
      </c>
      <c r="W59" s="403">
        <v>2.2968433797359501E-2</v>
      </c>
      <c r="X59" s="403">
        <v>8.9844726026058197E-3</v>
      </c>
      <c r="Y59" s="403">
        <v>0</v>
      </c>
      <c r="Z59" s="403">
        <v>4.6701442450285E-2</v>
      </c>
      <c r="AA59" s="409">
        <v>2462.53857421875</v>
      </c>
    </row>
    <row r="60" spans="1:27" x14ac:dyDescent="0.2">
      <c r="A60" s="2" t="s">
        <v>79</v>
      </c>
      <c r="B60" s="406">
        <v>88</v>
      </c>
      <c r="C60" s="403">
        <v>0</v>
      </c>
      <c r="D60" s="403">
        <v>0</v>
      </c>
      <c r="E60" s="403">
        <v>6.6604353487491594E-2</v>
      </c>
      <c r="F60" s="403">
        <v>2.2491920739412301E-2</v>
      </c>
      <c r="G60" s="403">
        <v>5.1006317138671903E-2</v>
      </c>
      <c r="H60" s="403">
        <v>1.38305211439729E-2</v>
      </c>
      <c r="I60" s="403">
        <v>7.4218772351741805E-2</v>
      </c>
      <c r="J60" s="403">
        <v>6.6158659756183597E-2</v>
      </c>
      <c r="K60" s="403">
        <v>1.44420163705945E-2</v>
      </c>
      <c r="L60" s="403">
        <v>6.7436419427394895E-2</v>
      </c>
      <c r="M60" s="403">
        <v>5.5674079805612599E-2</v>
      </c>
      <c r="N60" s="403">
        <v>8.5506349802017198E-2</v>
      </c>
      <c r="O60" s="403">
        <v>0.157551050186157</v>
      </c>
      <c r="P60" s="403">
        <v>7.7013120055198697E-2</v>
      </c>
      <c r="Q60" s="403">
        <v>2.8217563405633E-2</v>
      </c>
      <c r="R60" s="403">
        <v>1.3530544936657E-2</v>
      </c>
      <c r="S60" s="403">
        <v>4.6296954154968303E-2</v>
      </c>
      <c r="T60" s="403">
        <v>2.2557254880666702E-2</v>
      </c>
      <c r="U60" s="403">
        <v>8.6613995954394306E-3</v>
      </c>
      <c r="V60" s="403">
        <v>1.83322746306658E-2</v>
      </c>
      <c r="W60" s="403">
        <v>3.6040209233760799E-2</v>
      </c>
      <c r="X60" s="403">
        <v>2.2463670000433901E-2</v>
      </c>
      <c r="Y60" s="403">
        <v>1.8162105232477199E-2</v>
      </c>
      <c r="Z60" s="403">
        <v>3.3804439008235897E-2</v>
      </c>
      <c r="AA60" s="409">
        <v>2727.16162109375</v>
      </c>
    </row>
    <row r="61" spans="1:27" x14ac:dyDescent="0.2">
      <c r="A61" s="2" t="s">
        <v>80</v>
      </c>
      <c r="B61" s="406">
        <v>83</v>
      </c>
      <c r="C61" s="403">
        <v>1.9206792116165199E-2</v>
      </c>
      <c r="D61" s="403">
        <v>0</v>
      </c>
      <c r="E61" s="403">
        <v>3.0542390421032899E-2</v>
      </c>
      <c r="F61" s="403">
        <v>1.6725730150937999E-2</v>
      </c>
      <c r="G61" s="403">
        <v>7.2067282162606699E-3</v>
      </c>
      <c r="H61" s="403">
        <v>0</v>
      </c>
      <c r="I61" s="403">
        <v>2.7414856478571899E-2</v>
      </c>
      <c r="J61" s="403">
        <v>0.10153179615735999</v>
      </c>
      <c r="K61" s="403">
        <v>4.6158656477928203E-2</v>
      </c>
      <c r="L61" s="403">
        <v>7.13938698172569E-2</v>
      </c>
      <c r="M61" s="403">
        <v>6.4325161278247805E-2</v>
      </c>
      <c r="N61" s="403">
        <v>2.2411342710256601E-2</v>
      </c>
      <c r="O61" s="403">
        <v>6.6435530781745897E-2</v>
      </c>
      <c r="P61" s="403">
        <v>0.18271517753601099</v>
      </c>
      <c r="Q61" s="403">
        <v>4.5816686004400302E-2</v>
      </c>
      <c r="R61" s="403">
        <v>3.4562204033136402E-2</v>
      </c>
      <c r="S61" s="403">
        <v>8.5158906877040898E-3</v>
      </c>
      <c r="T61" s="403">
        <v>6.5099373459816007E-2</v>
      </c>
      <c r="U61" s="403">
        <v>2.54780352115631E-2</v>
      </c>
      <c r="V61" s="403">
        <v>2.7485938742756798E-2</v>
      </c>
      <c r="W61" s="403">
        <v>2.8072090819478E-2</v>
      </c>
      <c r="X61" s="403">
        <v>6.9617331027984605E-2</v>
      </c>
      <c r="Y61" s="403">
        <v>2.1644424647092798E-2</v>
      </c>
      <c r="Z61" s="403">
        <v>1.7640002071857501E-2</v>
      </c>
      <c r="AA61" s="409">
        <v>3290.73828125</v>
      </c>
    </row>
    <row r="62" spans="1:27" x14ac:dyDescent="0.2">
      <c r="A62" s="2" t="s">
        <v>81</v>
      </c>
      <c r="B62" s="406">
        <v>113</v>
      </c>
      <c r="C62" s="403">
        <v>5.3781843744218297E-3</v>
      </c>
      <c r="D62" s="403">
        <v>0</v>
      </c>
      <c r="E62" s="403">
        <v>7.9824678599834401E-2</v>
      </c>
      <c r="F62" s="403">
        <v>8.5569471120834406E-2</v>
      </c>
      <c r="G62" s="403">
        <v>8.5785560309886905E-2</v>
      </c>
      <c r="H62" s="403">
        <v>3.2020762562751798E-2</v>
      </c>
      <c r="I62" s="403">
        <v>2.3382181301713E-2</v>
      </c>
      <c r="J62" s="403">
        <v>3.5734720528125798E-2</v>
      </c>
      <c r="K62" s="403">
        <v>0.114809148013592</v>
      </c>
      <c r="L62" s="403">
        <v>4.9694936722517E-2</v>
      </c>
      <c r="M62" s="403">
        <v>0.11988774687051799</v>
      </c>
      <c r="N62" s="403">
        <v>6.4840272068977398E-2</v>
      </c>
      <c r="O62" s="403">
        <v>4.0701381862163502E-2</v>
      </c>
      <c r="P62" s="403">
        <v>5.42247742414474E-2</v>
      </c>
      <c r="Q62" s="403">
        <v>2.5899946689605699E-2</v>
      </c>
      <c r="R62" s="403">
        <v>3.9178676903247799E-2</v>
      </c>
      <c r="S62" s="403">
        <v>1.9659092649817501E-2</v>
      </c>
      <c r="T62" s="403">
        <v>2.5961855426430699E-2</v>
      </c>
      <c r="U62" s="403">
        <v>2.46254801750183E-2</v>
      </c>
      <c r="V62" s="403">
        <v>1.43720367923379E-2</v>
      </c>
      <c r="W62" s="403">
        <v>3.6143723875284202E-2</v>
      </c>
      <c r="X62" s="403">
        <v>2.23053582012653E-2</v>
      </c>
      <c r="Y62" s="403">
        <v>0</v>
      </c>
      <c r="Z62" s="403">
        <v>0</v>
      </c>
      <c r="AA62" s="409">
        <v>2389.17651367188</v>
      </c>
    </row>
    <row r="63" spans="1:27" x14ac:dyDescent="0.2">
      <c r="A63" s="2" t="s">
        <v>82</v>
      </c>
      <c r="B63" s="406">
        <v>89</v>
      </c>
      <c r="C63" s="403">
        <v>0</v>
      </c>
      <c r="D63" s="403">
        <v>9.1207809746265394E-3</v>
      </c>
      <c r="E63" s="403">
        <v>4.22498919069767E-2</v>
      </c>
      <c r="F63" s="403">
        <v>5.2459847182035398E-2</v>
      </c>
      <c r="G63" s="403">
        <v>8.2013383507728604E-2</v>
      </c>
      <c r="H63" s="403">
        <v>0.100965023040771</v>
      </c>
      <c r="I63" s="403">
        <v>9.8096780478954301E-2</v>
      </c>
      <c r="J63" s="403">
        <v>4.79250736534595E-2</v>
      </c>
      <c r="K63" s="403">
        <v>3.0542802065610899E-2</v>
      </c>
      <c r="L63" s="403">
        <v>9.5066107809543596E-2</v>
      </c>
      <c r="M63" s="403">
        <v>4.5632712543010698E-2</v>
      </c>
      <c r="N63" s="403">
        <v>5.2832961082458503E-2</v>
      </c>
      <c r="O63" s="403">
        <v>4.3507330119609798E-2</v>
      </c>
      <c r="P63" s="403">
        <v>4.1664462536573403E-2</v>
      </c>
      <c r="Q63" s="403">
        <v>1.5308802947402E-2</v>
      </c>
      <c r="R63" s="403">
        <v>1.0001116432249499E-2</v>
      </c>
      <c r="S63" s="403">
        <v>0</v>
      </c>
      <c r="T63" s="403">
        <v>3.9751943200826603E-2</v>
      </c>
      <c r="U63" s="403">
        <v>4.5143283903598799E-2</v>
      </c>
      <c r="V63" s="403">
        <v>4.7445908188819899E-2</v>
      </c>
      <c r="W63" s="403">
        <v>3.17562222480774E-2</v>
      </c>
      <c r="X63" s="403">
        <v>3.9316300302743898E-2</v>
      </c>
      <c r="Y63" s="403">
        <v>2.29185540229082E-2</v>
      </c>
      <c r="Z63" s="403">
        <v>6.2807151116430803E-3</v>
      </c>
      <c r="AA63" s="409">
        <v>2346.12573242188</v>
      </c>
    </row>
    <row r="64" spans="1:27" x14ac:dyDescent="0.2">
      <c r="A64" s="2" t="s">
        <v>83</v>
      </c>
      <c r="B64" s="406">
        <v>92</v>
      </c>
      <c r="C64" s="403">
        <v>7.0036016404628797E-3</v>
      </c>
      <c r="D64" s="403">
        <v>2.30688080191612E-2</v>
      </c>
      <c r="E64" s="403">
        <v>5.2862912416458102E-2</v>
      </c>
      <c r="F64" s="403">
        <v>0</v>
      </c>
      <c r="G64" s="403">
        <v>2.84790266305208E-2</v>
      </c>
      <c r="H64" s="403">
        <v>7.0036016404628797E-3</v>
      </c>
      <c r="I64" s="403">
        <v>5.3135398775339099E-2</v>
      </c>
      <c r="J64" s="403">
        <v>2.4175660684704801E-2</v>
      </c>
      <c r="K64" s="403">
        <v>5.9860423207282999E-2</v>
      </c>
      <c r="L64" s="403">
        <v>7.0036016404628797E-3</v>
      </c>
      <c r="M64" s="403">
        <v>3.4068189561367E-2</v>
      </c>
      <c r="N64" s="403">
        <v>5.0314094871282598E-2</v>
      </c>
      <c r="O64" s="403">
        <v>0.137916579842567</v>
      </c>
      <c r="P64" s="403">
        <v>6.9955475628375993E-2</v>
      </c>
      <c r="Q64" s="403">
        <v>5.4427679628133802E-2</v>
      </c>
      <c r="R64" s="403">
        <v>4.66987267136574E-2</v>
      </c>
      <c r="S64" s="403">
        <v>2.9163820669054999E-2</v>
      </c>
      <c r="T64" s="403">
        <v>7.8775219619274098E-2</v>
      </c>
      <c r="U64" s="403">
        <v>5.0064027309417697E-2</v>
      </c>
      <c r="V64" s="403">
        <v>3.7326585501432398E-2</v>
      </c>
      <c r="W64" s="403">
        <v>8.80620703101158E-2</v>
      </c>
      <c r="X64" s="403">
        <v>1.5089571475982701E-2</v>
      </c>
      <c r="Y64" s="403">
        <v>7.5890142470598203E-3</v>
      </c>
      <c r="Z64" s="403">
        <v>3.7955898791551597E-2</v>
      </c>
      <c r="AA64" s="409">
        <v>3477.18701171875</v>
      </c>
    </row>
    <row r="65" spans="1:27" x14ac:dyDescent="0.2">
      <c r="A65" s="2" t="s">
        <v>84</v>
      </c>
      <c r="B65" s="406">
        <v>77</v>
      </c>
      <c r="C65" s="403">
        <v>0</v>
      </c>
      <c r="D65" s="403">
        <v>0</v>
      </c>
      <c r="E65" s="403">
        <v>3.87904718518257E-2</v>
      </c>
      <c r="F65" s="403">
        <v>2.3282617330551099E-2</v>
      </c>
      <c r="G65" s="403">
        <v>3.1093550845980599E-2</v>
      </c>
      <c r="H65" s="403">
        <v>4.8347540199756601E-2</v>
      </c>
      <c r="I65" s="403">
        <v>3.7440564483404201E-2</v>
      </c>
      <c r="J65" s="403">
        <v>5.4791059345006901E-2</v>
      </c>
      <c r="K65" s="403">
        <v>4.5504316687583903E-2</v>
      </c>
      <c r="L65" s="403">
        <v>5.1831971853971502E-2</v>
      </c>
      <c r="M65" s="403">
        <v>1.55467754229903E-2</v>
      </c>
      <c r="N65" s="403">
        <v>6.4223438501358004E-2</v>
      </c>
      <c r="O65" s="403">
        <v>2.9526002705097198E-2</v>
      </c>
      <c r="P65" s="403">
        <v>8.4771305322647095E-2</v>
      </c>
      <c r="Q65" s="403">
        <v>0.127079248428345</v>
      </c>
      <c r="R65" s="403">
        <v>7.6107494533061995E-2</v>
      </c>
      <c r="S65" s="403">
        <v>9.0466044843196897E-2</v>
      </c>
      <c r="T65" s="403">
        <v>1.35906115174294E-2</v>
      </c>
      <c r="U65" s="403">
        <v>4.7985196113586398E-2</v>
      </c>
      <c r="V65" s="403">
        <v>6.7882174625992801E-3</v>
      </c>
      <c r="W65" s="403">
        <v>1.6923340037465099E-2</v>
      </c>
      <c r="X65" s="403">
        <v>5.6001264601945898E-2</v>
      </c>
      <c r="Y65" s="403">
        <v>3.3120747655630098E-2</v>
      </c>
      <c r="Z65" s="403">
        <v>6.7882174625992801E-3</v>
      </c>
      <c r="AA65" s="409">
        <v>3406.9580078125</v>
      </c>
    </row>
    <row r="66" spans="1:27" x14ac:dyDescent="0.2">
      <c r="A66" s="2" t="s">
        <v>85</v>
      </c>
      <c r="B66" s="406">
        <v>90</v>
      </c>
      <c r="C66" s="403">
        <v>0</v>
      </c>
      <c r="D66" s="403">
        <v>3.20592671632767E-2</v>
      </c>
      <c r="E66" s="403">
        <v>1.4834412373602401E-2</v>
      </c>
      <c r="F66" s="403">
        <v>5.8913107961416203E-2</v>
      </c>
      <c r="G66" s="403">
        <v>1.59245003014803E-2</v>
      </c>
      <c r="H66" s="403">
        <v>7.0838592946529402E-2</v>
      </c>
      <c r="I66" s="403">
        <v>2.56863255053759E-2</v>
      </c>
      <c r="J66" s="403">
        <v>6.4118534326553303E-2</v>
      </c>
      <c r="K66" s="403">
        <v>1.59245003014803E-2</v>
      </c>
      <c r="L66" s="403">
        <v>4.6334281563758899E-2</v>
      </c>
      <c r="M66" s="403">
        <v>0.13258066773414601</v>
      </c>
      <c r="N66" s="403">
        <v>4.13493476808071E-2</v>
      </c>
      <c r="O66" s="403">
        <v>8.4611974656581906E-2</v>
      </c>
      <c r="P66" s="403">
        <v>4.5128293335437802E-2</v>
      </c>
      <c r="Q66" s="403">
        <v>6.6642723977565793E-2</v>
      </c>
      <c r="R66" s="403">
        <v>8.6880452930927304E-2</v>
      </c>
      <c r="S66" s="403">
        <v>4.37100492417812E-2</v>
      </c>
      <c r="T66" s="403">
        <v>1.6627049073576899E-2</v>
      </c>
      <c r="U66" s="403">
        <v>1.92822478711605E-2</v>
      </c>
      <c r="V66" s="403">
        <v>1.9054532051086401E-2</v>
      </c>
      <c r="W66" s="403">
        <v>2.3108223453164101E-2</v>
      </c>
      <c r="X66" s="403">
        <v>3.1092468649148899E-2</v>
      </c>
      <c r="Y66" s="403">
        <v>9.0225776657462103E-3</v>
      </c>
      <c r="Z66" s="403">
        <v>3.6275863647460903E-2</v>
      </c>
      <c r="AA66" s="409">
        <v>2747.67138671875</v>
      </c>
    </row>
    <row r="67" spans="1:27" x14ac:dyDescent="0.2">
      <c r="A67" s="2" t="s">
        <v>86</v>
      </c>
      <c r="B67" s="406">
        <v>101</v>
      </c>
      <c r="C67" s="403">
        <v>0</v>
      </c>
      <c r="D67" s="403">
        <v>1.83614883571863E-2</v>
      </c>
      <c r="E67" s="403">
        <v>5.2905898541212103E-2</v>
      </c>
      <c r="F67" s="403">
        <v>3.0108526349067698E-2</v>
      </c>
      <c r="G67" s="403">
        <v>3.9706073701381697E-2</v>
      </c>
      <c r="H67" s="403">
        <v>7.5900167226791396E-2</v>
      </c>
      <c r="I67" s="403">
        <v>2.8000514954328499E-2</v>
      </c>
      <c r="J67" s="403">
        <v>5.2350554615259198E-2</v>
      </c>
      <c r="K67" s="403">
        <v>7.2694860398769406E-2</v>
      </c>
      <c r="L67" s="403">
        <v>3.8285765796899802E-2</v>
      </c>
      <c r="M67" s="403">
        <v>3.9706073701381697E-2</v>
      </c>
      <c r="N67" s="403">
        <v>4.5889094471931501E-3</v>
      </c>
      <c r="O67" s="403">
        <v>8.3075471222400707E-2</v>
      </c>
      <c r="P67" s="403">
        <v>6.2377218157053001E-2</v>
      </c>
      <c r="Q67" s="403">
        <v>8.9461535215377794E-2</v>
      </c>
      <c r="R67" s="403">
        <v>6.8936064839363098E-2</v>
      </c>
      <c r="S67" s="403">
        <v>4.1225627064704902E-2</v>
      </c>
      <c r="T67" s="403">
        <v>3.41482684016228E-2</v>
      </c>
      <c r="U67" s="403">
        <v>3.50755117833614E-2</v>
      </c>
      <c r="V67" s="403">
        <v>3.1504906713962597E-2</v>
      </c>
      <c r="W67" s="403">
        <v>4.3191622942686102E-2</v>
      </c>
      <c r="X67" s="403">
        <v>2.7823265641927698E-2</v>
      </c>
      <c r="Y67" s="403">
        <v>5.1081040874123599E-3</v>
      </c>
      <c r="Z67" s="403">
        <v>2.5463571771979301E-2</v>
      </c>
      <c r="AA67" s="409">
        <v>3067.22192382812</v>
      </c>
    </row>
    <row r="68" spans="1:27" x14ac:dyDescent="0.2">
      <c r="A68" s="2" t="s">
        <v>87</v>
      </c>
      <c r="B68" s="406">
        <v>87</v>
      </c>
      <c r="C68" s="403">
        <v>3.4664791077375398E-2</v>
      </c>
      <c r="D68" s="403">
        <v>6.3237808644771602E-3</v>
      </c>
      <c r="E68" s="403">
        <v>1.18203330785036E-2</v>
      </c>
      <c r="F68" s="403">
        <v>0.108927875757217</v>
      </c>
      <c r="G68" s="403">
        <v>2.1305274218320801E-2</v>
      </c>
      <c r="H68" s="403">
        <v>7.1602076292038006E-2</v>
      </c>
      <c r="I68" s="403">
        <v>4.7613840550184201E-2</v>
      </c>
      <c r="J68" s="403">
        <v>0.120669335126877</v>
      </c>
      <c r="K68" s="403">
        <v>4.1596211493015303E-2</v>
      </c>
      <c r="L68" s="403">
        <v>7.0276103913783999E-2</v>
      </c>
      <c r="M68" s="403">
        <v>6.8829096853733104E-2</v>
      </c>
      <c r="N68" s="403">
        <v>1.8144113942980801E-2</v>
      </c>
      <c r="O68" s="403">
        <v>6.4169615507125896E-2</v>
      </c>
      <c r="P68" s="403">
        <v>6.5849691629409804E-2</v>
      </c>
      <c r="Q68" s="403">
        <v>2.61920373886824E-2</v>
      </c>
      <c r="R68" s="403">
        <v>7.6010160148143796E-2</v>
      </c>
      <c r="S68" s="403">
        <v>2.1612051874399199E-2</v>
      </c>
      <c r="T68" s="403">
        <v>2.1473189815878899E-2</v>
      </c>
      <c r="U68" s="403">
        <v>2.2122168913483599E-2</v>
      </c>
      <c r="V68" s="403">
        <v>3.7566382437944398E-2</v>
      </c>
      <c r="W68" s="403">
        <v>2.4304525926709199E-2</v>
      </c>
      <c r="X68" s="403">
        <v>1.52595834806561E-2</v>
      </c>
      <c r="Y68" s="403">
        <v>0</v>
      </c>
      <c r="Z68" s="403">
        <v>3.6677476018667199E-3</v>
      </c>
      <c r="AA68" s="409">
        <v>2349.20092773438</v>
      </c>
    </row>
    <row r="69" spans="1:27" x14ac:dyDescent="0.2">
      <c r="A69" s="2" t="s">
        <v>88</v>
      </c>
      <c r="B69" s="406">
        <v>103</v>
      </c>
      <c r="C69" s="403">
        <v>8.2529215142130904E-3</v>
      </c>
      <c r="D69" s="403">
        <v>1.22479004785419E-2</v>
      </c>
      <c r="E69" s="403">
        <v>2.72043645381927E-2</v>
      </c>
      <c r="F69" s="403">
        <v>3.0067685991525699E-2</v>
      </c>
      <c r="G69" s="403">
        <v>4.8488855361938497E-2</v>
      </c>
      <c r="H69" s="403">
        <v>0.114643767476082</v>
      </c>
      <c r="I69" s="403">
        <v>1.18496222421527E-2</v>
      </c>
      <c r="J69" s="403">
        <v>5.1119718700647403E-2</v>
      </c>
      <c r="K69" s="403">
        <v>0.114656209945679</v>
      </c>
      <c r="L69" s="403">
        <v>7.3230355978012099E-2</v>
      </c>
      <c r="M69" s="403">
        <v>2.9476661235094102E-2</v>
      </c>
      <c r="N69" s="403">
        <v>6.0476098209619501E-2</v>
      </c>
      <c r="O69" s="403">
        <v>4.3929215520620297E-2</v>
      </c>
      <c r="P69" s="403">
        <v>9.2788040637969998E-2</v>
      </c>
      <c r="Q69" s="403">
        <v>3.4436695277690901E-2</v>
      </c>
      <c r="R69" s="403">
        <v>6.5470770001411396E-2</v>
      </c>
      <c r="S69" s="403">
        <v>5.51348477602005E-2</v>
      </c>
      <c r="T69" s="403">
        <v>1.38859553262591E-2</v>
      </c>
      <c r="U69" s="403">
        <v>1.23213045299053E-2</v>
      </c>
      <c r="V69" s="403">
        <v>5.2535563707351698E-2</v>
      </c>
      <c r="W69" s="403">
        <v>2.6188818737864501E-2</v>
      </c>
      <c r="X69" s="403">
        <v>1.6067499294877101E-2</v>
      </c>
      <c r="Y69" s="403">
        <v>0</v>
      </c>
      <c r="Z69" s="403">
        <v>5.5271298624575103E-3</v>
      </c>
      <c r="AA69" s="409">
        <v>2574.30688476562</v>
      </c>
    </row>
    <row r="70" spans="1:27" x14ac:dyDescent="0.2">
      <c r="A70" s="2" t="s">
        <v>89</v>
      </c>
      <c r="B70" s="406">
        <v>92</v>
      </c>
      <c r="C70" s="403">
        <v>0</v>
      </c>
      <c r="D70" s="403">
        <v>0</v>
      </c>
      <c r="E70" s="403">
        <v>0</v>
      </c>
      <c r="F70" s="403">
        <v>5.9181068092584603E-2</v>
      </c>
      <c r="G70" s="403">
        <v>2.9115116223692901E-2</v>
      </c>
      <c r="H70" s="403">
        <v>0</v>
      </c>
      <c r="I70" s="403">
        <v>6.8205878138542203E-2</v>
      </c>
      <c r="J70" s="403">
        <v>5.1363997161388397E-2</v>
      </c>
      <c r="K70" s="403">
        <v>0.100086838006973</v>
      </c>
      <c r="L70" s="403">
        <v>1.47875584661961E-2</v>
      </c>
      <c r="M70" s="403">
        <v>6.0876909643411602E-2</v>
      </c>
      <c r="N70" s="403">
        <v>6.78970441222191E-2</v>
      </c>
      <c r="O70" s="403">
        <v>6.5761461853981004E-2</v>
      </c>
      <c r="P70" s="403">
        <v>5.3213387727737399E-2</v>
      </c>
      <c r="Q70" s="403">
        <v>5.52819333970547E-2</v>
      </c>
      <c r="R70" s="403">
        <v>5.2757944911718403E-2</v>
      </c>
      <c r="S70" s="403">
        <v>6.3103616237640395E-2</v>
      </c>
      <c r="T70" s="403">
        <v>5.07681705057621E-2</v>
      </c>
      <c r="U70" s="403">
        <v>2.8418974950909601E-2</v>
      </c>
      <c r="V70" s="403">
        <v>2.1564338356256499E-2</v>
      </c>
      <c r="W70" s="403">
        <v>6.1700176447629901E-2</v>
      </c>
      <c r="X70" s="403">
        <v>4.98358309268951E-2</v>
      </c>
      <c r="Y70" s="403">
        <v>2.06922497600317E-2</v>
      </c>
      <c r="Z70" s="403">
        <v>2.5387516245245899E-2</v>
      </c>
      <c r="AA70" s="409">
        <v>3074.94677734375</v>
      </c>
    </row>
    <row r="71" spans="1:27" x14ac:dyDescent="0.2">
      <c r="A71" s="3" t="s">
        <v>90</v>
      </c>
      <c r="B71" s="407">
        <v>73</v>
      </c>
      <c r="C71" s="404">
        <v>0</v>
      </c>
      <c r="D71" s="404">
        <v>0</v>
      </c>
      <c r="E71" s="404">
        <v>0</v>
      </c>
      <c r="F71" s="404">
        <v>2.3572543635964401E-2</v>
      </c>
      <c r="G71" s="404">
        <v>2.5543700903654099E-2</v>
      </c>
      <c r="H71" s="404">
        <v>2.8575625270605101E-2</v>
      </c>
      <c r="I71" s="404">
        <v>1.8940189853310599E-2</v>
      </c>
      <c r="J71" s="404">
        <v>2.5543700903654099E-2</v>
      </c>
      <c r="K71" s="404">
        <v>9.3844167888164506E-2</v>
      </c>
      <c r="L71" s="404">
        <v>6.16031549870968E-2</v>
      </c>
      <c r="M71" s="404">
        <v>6.7954801023006398E-2</v>
      </c>
      <c r="N71" s="404">
        <v>4.56422194838524E-2</v>
      </c>
      <c r="O71" s="404">
        <v>0.12010938674211501</v>
      </c>
      <c r="P71" s="404">
        <v>4.0976941585540799E-2</v>
      </c>
      <c r="Q71" s="404">
        <v>4.5583635568618802E-2</v>
      </c>
      <c r="R71" s="404">
        <v>8.4174096584320096E-2</v>
      </c>
      <c r="S71" s="404">
        <v>3.27577292919159E-2</v>
      </c>
      <c r="T71" s="404">
        <v>3.6613717675208997E-2</v>
      </c>
      <c r="U71" s="404">
        <v>5.3188677877187701E-2</v>
      </c>
      <c r="V71" s="404">
        <v>3.3559121191501597E-2</v>
      </c>
      <c r="W71" s="404">
        <v>7.09078013896942E-2</v>
      </c>
      <c r="X71" s="404">
        <v>3.0997596681118001E-2</v>
      </c>
      <c r="Y71" s="404">
        <v>2.1765660494565998E-2</v>
      </c>
      <c r="Z71" s="404">
        <v>3.8145534694194801E-2</v>
      </c>
      <c r="AA71" s="410">
        <v>3067.67626953125</v>
      </c>
    </row>
    <row r="73" spans="1:27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355</v>
      </c>
    </row>
    <row r="4" spans="1:5" x14ac:dyDescent="0.2">
      <c r="A4" t="s">
        <v>23</v>
      </c>
    </row>
    <row r="5" spans="1:5" x14ac:dyDescent="0.2">
      <c r="A5" s="4" t="s">
        <v>24</v>
      </c>
      <c r="B5" s="4" t="s">
        <v>4</v>
      </c>
      <c r="C5" s="4" t="s">
        <v>25</v>
      </c>
      <c r="D5" s="4" t="s">
        <v>111</v>
      </c>
      <c r="E5" s="4" t="s">
        <v>250</v>
      </c>
    </row>
    <row r="6" spans="1:5" x14ac:dyDescent="0.2">
      <c r="A6" s="5" t="s">
        <v>26</v>
      </c>
      <c r="B6" s="411" t="s">
        <v>1</v>
      </c>
      <c r="C6" s="414" t="s">
        <v>1</v>
      </c>
      <c r="D6" s="414" t="s">
        <v>1</v>
      </c>
      <c r="E6" s="414" t="s">
        <v>1</v>
      </c>
    </row>
    <row r="7" spans="1:5" x14ac:dyDescent="0.2">
      <c r="A7" s="2" t="s">
        <v>26</v>
      </c>
      <c r="B7" s="412">
        <v>8874</v>
      </c>
      <c r="C7" s="415">
        <v>2212.03662109375</v>
      </c>
      <c r="D7" s="415">
        <v>2006.32495117188</v>
      </c>
      <c r="E7" s="415">
        <v>1329.14624023438</v>
      </c>
    </row>
    <row r="8" spans="1:5" x14ac:dyDescent="0.2">
      <c r="A8" s="5" t="s">
        <v>27</v>
      </c>
      <c r="B8" s="411" t="s">
        <v>1</v>
      </c>
      <c r="C8" s="414" t="s">
        <v>1</v>
      </c>
      <c r="D8" s="414" t="s">
        <v>1</v>
      </c>
      <c r="E8" s="414" t="s">
        <v>1</v>
      </c>
    </row>
    <row r="9" spans="1:5" x14ac:dyDescent="0.2">
      <c r="A9" s="2" t="s">
        <v>28</v>
      </c>
      <c r="B9" s="412">
        <v>99</v>
      </c>
      <c r="C9" s="415">
        <v>3408.5625</v>
      </c>
      <c r="D9" s="415">
        <v>2611.82543945312</v>
      </c>
      <c r="E9" s="415">
        <v>2696.77758789062</v>
      </c>
    </row>
    <row r="10" spans="1:5" x14ac:dyDescent="0.2">
      <c r="A10" s="2" t="s">
        <v>29</v>
      </c>
      <c r="B10" s="412">
        <v>97</v>
      </c>
      <c r="C10" s="415">
        <v>3019.28393554688</v>
      </c>
      <c r="D10" s="415">
        <v>2740.83520507812</v>
      </c>
      <c r="E10" s="415">
        <v>1669.33374023438</v>
      </c>
    </row>
    <row r="11" spans="1:5" x14ac:dyDescent="0.2">
      <c r="A11" s="2" t="s">
        <v>30</v>
      </c>
      <c r="B11" s="412">
        <v>118</v>
      </c>
      <c r="C11" s="415">
        <v>2439.65698242188</v>
      </c>
      <c r="D11" s="415">
        <v>2163.46069335938</v>
      </c>
      <c r="E11" s="415">
        <v>1462.6865234375</v>
      </c>
    </row>
    <row r="12" spans="1:5" x14ac:dyDescent="0.2">
      <c r="A12" s="2" t="s">
        <v>31</v>
      </c>
      <c r="B12" s="412">
        <v>102</v>
      </c>
      <c r="C12" s="415">
        <v>2588.25366210938</v>
      </c>
      <c r="D12" s="415">
        <v>2310.4736328125</v>
      </c>
      <c r="E12" s="415">
        <v>1742.130859375</v>
      </c>
    </row>
    <row r="13" spans="1:5" x14ac:dyDescent="0.2">
      <c r="A13" s="2" t="s">
        <v>32</v>
      </c>
      <c r="B13" s="412">
        <v>105</v>
      </c>
      <c r="C13" s="415">
        <v>3036.01293945312</v>
      </c>
      <c r="D13" s="415">
        <v>2612.94604492188</v>
      </c>
      <c r="E13" s="415">
        <v>1847.54650878906</v>
      </c>
    </row>
    <row r="14" spans="1:5" x14ac:dyDescent="0.2">
      <c r="A14" s="2" t="s">
        <v>33</v>
      </c>
      <c r="B14" s="412">
        <v>95</v>
      </c>
      <c r="C14" s="415">
        <v>2962.8671875</v>
      </c>
      <c r="D14" s="415">
        <v>2772.96655273438</v>
      </c>
      <c r="E14" s="415">
        <v>1622.06335449219</v>
      </c>
    </row>
    <row r="15" spans="1:5" x14ac:dyDescent="0.2">
      <c r="A15" s="2" t="s">
        <v>34</v>
      </c>
      <c r="B15" s="412">
        <v>89</v>
      </c>
      <c r="C15" s="415">
        <v>2325.7490234375</v>
      </c>
      <c r="D15" s="415">
        <v>2102.43579101562</v>
      </c>
      <c r="E15" s="415">
        <v>1134.58166503906</v>
      </c>
    </row>
    <row r="16" spans="1:5" x14ac:dyDescent="0.2">
      <c r="A16" s="2" t="s">
        <v>35</v>
      </c>
      <c r="B16" s="412">
        <v>98</v>
      </c>
      <c r="C16" s="415">
        <v>2149.75732421875</v>
      </c>
      <c r="D16" s="415">
        <v>1976.40258789062</v>
      </c>
      <c r="E16" s="415">
        <v>1024.38146972656</v>
      </c>
    </row>
    <row r="17" spans="1:5" x14ac:dyDescent="0.2">
      <c r="A17" s="2" t="s">
        <v>36</v>
      </c>
      <c r="B17" s="412">
        <v>71</v>
      </c>
      <c r="C17" s="415">
        <v>2171.15747070312</v>
      </c>
      <c r="D17" s="415">
        <v>2016.15881347656</v>
      </c>
      <c r="E17" s="415">
        <v>1375.13427734375</v>
      </c>
    </row>
    <row r="18" spans="1:5" x14ac:dyDescent="0.2">
      <c r="A18" s="2" t="s">
        <v>37</v>
      </c>
      <c r="B18" s="412">
        <v>76</v>
      </c>
      <c r="C18" s="415">
        <v>2118.78002929688</v>
      </c>
      <c r="D18" s="415">
        <v>1843.55725097656</v>
      </c>
      <c r="E18" s="415">
        <v>1665.25598144531</v>
      </c>
    </row>
    <row r="19" spans="1:5" x14ac:dyDescent="0.2">
      <c r="A19" s="2" t="s">
        <v>38</v>
      </c>
      <c r="B19" s="412">
        <v>94</v>
      </c>
      <c r="C19" s="415">
        <v>2101.49609375</v>
      </c>
      <c r="D19" s="415">
        <v>1994.07202148438</v>
      </c>
      <c r="E19" s="415">
        <v>955.11657714843795</v>
      </c>
    </row>
    <row r="20" spans="1:5" x14ac:dyDescent="0.2">
      <c r="A20" s="2" t="s">
        <v>39</v>
      </c>
      <c r="B20" s="412">
        <v>90</v>
      </c>
      <c r="C20" s="415">
        <v>2189.36865234375</v>
      </c>
      <c r="D20" s="415">
        <v>1995.17639160156</v>
      </c>
      <c r="E20" s="415">
        <v>1019.88494873047</v>
      </c>
    </row>
    <row r="21" spans="1:5" x14ac:dyDescent="0.2">
      <c r="A21" s="2" t="s">
        <v>40</v>
      </c>
      <c r="B21" s="412">
        <v>72</v>
      </c>
      <c r="C21" s="415">
        <v>2706.21801757812</v>
      </c>
      <c r="D21" s="415">
        <v>2407.59326171875</v>
      </c>
      <c r="E21" s="415">
        <v>1714.10510253906</v>
      </c>
    </row>
    <row r="22" spans="1:5" x14ac:dyDescent="0.2">
      <c r="A22" s="2" t="s">
        <v>41</v>
      </c>
      <c r="B22" s="412">
        <v>97</v>
      </c>
      <c r="C22" s="415">
        <v>2196.80639648438</v>
      </c>
      <c r="D22" s="415">
        <v>2109.40161132812</v>
      </c>
      <c r="E22" s="415">
        <v>921.68615722656205</v>
      </c>
    </row>
    <row r="23" spans="1:5" x14ac:dyDescent="0.2">
      <c r="A23" s="2" t="s">
        <v>42</v>
      </c>
      <c r="B23" s="412">
        <v>97</v>
      </c>
      <c r="C23" s="415">
        <v>1939.1611328125</v>
      </c>
      <c r="D23" s="415">
        <v>1910.77612304688</v>
      </c>
      <c r="E23" s="415">
        <v>924.47894287109398</v>
      </c>
    </row>
    <row r="24" spans="1:5" x14ac:dyDescent="0.2">
      <c r="A24" s="2" t="s">
        <v>43</v>
      </c>
      <c r="B24" s="412">
        <v>97</v>
      </c>
      <c r="C24" s="415">
        <v>2319.23950195312</v>
      </c>
      <c r="D24" s="415">
        <v>2120.51904296875</v>
      </c>
      <c r="E24" s="415">
        <v>1120.92956542969</v>
      </c>
    </row>
    <row r="25" spans="1:5" x14ac:dyDescent="0.2">
      <c r="A25" s="2" t="s">
        <v>44</v>
      </c>
      <c r="B25" s="412">
        <v>95</v>
      </c>
      <c r="C25" s="415">
        <v>2088.98779296875</v>
      </c>
      <c r="D25" s="415">
        <v>2045.119140625</v>
      </c>
      <c r="E25" s="415">
        <v>856.47283935546898</v>
      </c>
    </row>
    <row r="26" spans="1:5" x14ac:dyDescent="0.2">
      <c r="A26" s="2" t="s">
        <v>45</v>
      </c>
      <c r="B26" s="412">
        <v>88</v>
      </c>
      <c r="C26" s="415">
        <v>2056.6640625</v>
      </c>
      <c r="D26" s="415">
        <v>1720.791015625</v>
      </c>
      <c r="E26" s="415">
        <v>1212.94445800781</v>
      </c>
    </row>
    <row r="27" spans="1:5" x14ac:dyDescent="0.2">
      <c r="A27" s="2" t="s">
        <v>46</v>
      </c>
      <c r="B27" s="412">
        <v>82</v>
      </c>
      <c r="C27" s="415">
        <v>2621.29638671875</v>
      </c>
      <c r="D27" s="415">
        <v>2551.09448242188</v>
      </c>
      <c r="E27" s="415">
        <v>1108.947265625</v>
      </c>
    </row>
    <row r="28" spans="1:5" x14ac:dyDescent="0.2">
      <c r="A28" s="2" t="s">
        <v>47</v>
      </c>
      <c r="B28" s="412">
        <v>98</v>
      </c>
      <c r="C28" s="415">
        <v>2567.39184570312</v>
      </c>
      <c r="D28" s="415">
        <v>2430.04663085938</v>
      </c>
      <c r="E28" s="415">
        <v>1227.88244628906</v>
      </c>
    </row>
    <row r="29" spans="1:5" x14ac:dyDescent="0.2">
      <c r="A29" s="2" t="s">
        <v>48</v>
      </c>
      <c r="B29" s="412">
        <v>91</v>
      </c>
      <c r="C29" s="415">
        <v>2273.76733398438</v>
      </c>
      <c r="D29" s="415">
        <v>2179.21997070312</v>
      </c>
      <c r="E29" s="415">
        <v>950.12811279296898</v>
      </c>
    </row>
    <row r="30" spans="1:5" x14ac:dyDescent="0.2">
      <c r="A30" s="2" t="s">
        <v>49</v>
      </c>
      <c r="B30" s="412">
        <v>85</v>
      </c>
      <c r="C30" s="415">
        <v>3042.29467773438</v>
      </c>
      <c r="D30" s="415">
        <v>2398.58203125</v>
      </c>
      <c r="E30" s="415">
        <v>2418.7939453125</v>
      </c>
    </row>
    <row r="31" spans="1:5" x14ac:dyDescent="0.2">
      <c r="A31" s="2" t="s">
        <v>50</v>
      </c>
      <c r="B31" s="412">
        <v>76</v>
      </c>
      <c r="C31" s="415">
        <v>2668.27026367188</v>
      </c>
      <c r="D31" s="415">
        <v>2355.22485351562</v>
      </c>
      <c r="E31" s="415">
        <v>1559.02282714844</v>
      </c>
    </row>
    <row r="32" spans="1:5" x14ac:dyDescent="0.2">
      <c r="A32" s="2" t="s">
        <v>51</v>
      </c>
      <c r="B32" s="412">
        <v>102</v>
      </c>
      <c r="C32" s="415">
        <v>2562.47583007812</v>
      </c>
      <c r="D32" s="415">
        <v>2073.13720703125</v>
      </c>
      <c r="E32" s="415">
        <v>2976.54760742188</v>
      </c>
    </row>
    <row r="33" spans="1:5" x14ac:dyDescent="0.2">
      <c r="A33" s="2" t="s">
        <v>52</v>
      </c>
      <c r="B33" s="412">
        <v>91</v>
      </c>
      <c r="C33" s="415">
        <v>2425.31640625</v>
      </c>
      <c r="D33" s="415">
        <v>2242.87451171875</v>
      </c>
      <c r="E33" s="415">
        <v>1123.79760742188</v>
      </c>
    </row>
    <row r="34" spans="1:5" x14ac:dyDescent="0.2">
      <c r="A34" s="2" t="s">
        <v>53</v>
      </c>
      <c r="B34" s="412">
        <v>90</v>
      </c>
      <c r="C34" s="415">
        <v>2505.2255859375</v>
      </c>
      <c r="D34" s="415">
        <v>2383.03930664062</v>
      </c>
      <c r="E34" s="415">
        <v>1153.26684570312</v>
      </c>
    </row>
    <row r="35" spans="1:5" x14ac:dyDescent="0.2">
      <c r="A35" s="2" t="s">
        <v>54</v>
      </c>
      <c r="B35" s="412">
        <v>93</v>
      </c>
      <c r="C35" s="415">
        <v>2529.27661132812</v>
      </c>
      <c r="D35" s="415">
        <v>2208.1181640625</v>
      </c>
      <c r="E35" s="415">
        <v>1480.095703125</v>
      </c>
    </row>
    <row r="36" spans="1:5" x14ac:dyDescent="0.2">
      <c r="A36" s="2" t="s">
        <v>55</v>
      </c>
      <c r="B36" s="412">
        <v>72</v>
      </c>
      <c r="C36" s="415">
        <v>2332.19799804688</v>
      </c>
      <c r="D36" s="415">
        <v>2005.6064453125</v>
      </c>
      <c r="E36" s="415">
        <v>1293.86010742188</v>
      </c>
    </row>
    <row r="37" spans="1:5" x14ac:dyDescent="0.2">
      <c r="A37" s="2" t="s">
        <v>56</v>
      </c>
      <c r="B37" s="412">
        <v>83</v>
      </c>
      <c r="C37" s="415">
        <v>2562.01733398438</v>
      </c>
      <c r="D37" s="415">
        <v>2212.03540039062</v>
      </c>
      <c r="E37" s="415">
        <v>1337.21936035156</v>
      </c>
    </row>
    <row r="38" spans="1:5" x14ac:dyDescent="0.2">
      <c r="A38" s="2" t="s">
        <v>57</v>
      </c>
      <c r="B38" s="412">
        <v>101</v>
      </c>
      <c r="C38" s="415">
        <v>2536.08544921875</v>
      </c>
      <c r="D38" s="415">
        <v>2308.5693359375</v>
      </c>
      <c r="E38" s="415">
        <v>1451.95129394531</v>
      </c>
    </row>
    <row r="39" spans="1:5" x14ac:dyDescent="0.2">
      <c r="A39" s="2" t="s">
        <v>58</v>
      </c>
      <c r="B39" s="412">
        <v>101</v>
      </c>
      <c r="C39" s="415">
        <v>2162.72631835938</v>
      </c>
      <c r="D39" s="415">
        <v>1902.87365722656</v>
      </c>
      <c r="E39" s="415">
        <v>1182.94616699219</v>
      </c>
    </row>
    <row r="40" spans="1:5" x14ac:dyDescent="0.2">
      <c r="A40" s="2" t="s">
        <v>59</v>
      </c>
      <c r="B40" s="412">
        <v>90</v>
      </c>
      <c r="C40" s="415">
        <v>2112.30541992188</v>
      </c>
      <c r="D40" s="415">
        <v>2119.58666992188</v>
      </c>
      <c r="E40" s="415">
        <v>989.218017578125</v>
      </c>
    </row>
    <row r="41" spans="1:5" x14ac:dyDescent="0.2">
      <c r="A41" s="2" t="s">
        <v>60</v>
      </c>
      <c r="B41" s="412">
        <v>89</v>
      </c>
      <c r="C41" s="415">
        <v>1967.16735839844</v>
      </c>
      <c r="D41" s="415">
        <v>1774.41247558594</v>
      </c>
      <c r="E41" s="415">
        <v>831.61376953125</v>
      </c>
    </row>
    <row r="42" spans="1:5" x14ac:dyDescent="0.2">
      <c r="A42" s="2" t="s">
        <v>61</v>
      </c>
      <c r="B42" s="412">
        <v>92</v>
      </c>
      <c r="C42" s="415">
        <v>2620.22412109375</v>
      </c>
      <c r="D42" s="415">
        <v>2293.97509765625</v>
      </c>
      <c r="E42" s="415">
        <v>2229.23291015625</v>
      </c>
    </row>
    <row r="43" spans="1:5" x14ac:dyDescent="0.2">
      <c r="A43" s="2" t="s">
        <v>62</v>
      </c>
      <c r="B43" s="412">
        <v>88</v>
      </c>
      <c r="C43" s="415">
        <v>2636.82788085938</v>
      </c>
      <c r="D43" s="415">
        <v>2374.26782226562</v>
      </c>
      <c r="E43" s="415">
        <v>1522.17163085938</v>
      </c>
    </row>
    <row r="44" spans="1:5" x14ac:dyDescent="0.2">
      <c r="A44" s="2" t="s">
        <v>63</v>
      </c>
      <c r="B44" s="412">
        <v>93</v>
      </c>
      <c r="C44" s="415">
        <v>2608.3076171875</v>
      </c>
      <c r="D44" s="415">
        <v>2433.30151367188</v>
      </c>
      <c r="E44" s="415">
        <v>1560.75354003906</v>
      </c>
    </row>
    <row r="45" spans="1:5" x14ac:dyDescent="0.2">
      <c r="A45" s="2" t="s">
        <v>64</v>
      </c>
      <c r="B45" s="412">
        <v>96</v>
      </c>
      <c r="C45" s="415">
        <v>2044.32165527344</v>
      </c>
      <c r="D45" s="415">
        <v>1964.65698242188</v>
      </c>
      <c r="E45" s="415">
        <v>860.98388671875</v>
      </c>
    </row>
    <row r="46" spans="1:5" x14ac:dyDescent="0.2">
      <c r="A46" s="2" t="s">
        <v>65</v>
      </c>
      <c r="B46" s="412">
        <v>97</v>
      </c>
      <c r="C46" s="415">
        <v>2047.46142578125</v>
      </c>
      <c r="D46" s="415">
        <v>1821.77612304688</v>
      </c>
      <c r="E46" s="415">
        <v>883.84289550781205</v>
      </c>
    </row>
    <row r="47" spans="1:5" x14ac:dyDescent="0.2">
      <c r="A47" s="2" t="s">
        <v>66</v>
      </c>
      <c r="B47" s="412">
        <v>96</v>
      </c>
      <c r="C47" s="415">
        <v>2769.08129882812</v>
      </c>
      <c r="D47" s="415">
        <v>2365.69848632812</v>
      </c>
      <c r="E47" s="415">
        <v>1631.81726074219</v>
      </c>
    </row>
    <row r="48" spans="1:5" x14ac:dyDescent="0.2">
      <c r="A48" s="2" t="s">
        <v>67</v>
      </c>
      <c r="B48" s="412">
        <v>84</v>
      </c>
      <c r="C48" s="415">
        <v>2771.9755859375</v>
      </c>
      <c r="D48" s="415">
        <v>2764.34106445312</v>
      </c>
      <c r="E48" s="415">
        <v>1260.95324707031</v>
      </c>
    </row>
    <row r="49" spans="1:5" x14ac:dyDescent="0.2">
      <c r="A49" s="2" t="s">
        <v>68</v>
      </c>
      <c r="B49" s="412">
        <v>82</v>
      </c>
      <c r="C49" s="415">
        <v>2477.7451171875</v>
      </c>
      <c r="D49" s="415">
        <v>2251.20874023438</v>
      </c>
      <c r="E49" s="415">
        <v>1224.67456054688</v>
      </c>
    </row>
    <row r="50" spans="1:5" x14ac:dyDescent="0.2">
      <c r="A50" s="2" t="s">
        <v>69</v>
      </c>
      <c r="B50" s="412">
        <v>66</v>
      </c>
      <c r="C50" s="415">
        <v>1732.45385742188</v>
      </c>
      <c r="D50" s="415">
        <v>1634.51977539062</v>
      </c>
      <c r="E50" s="415">
        <v>833.74426269531205</v>
      </c>
    </row>
    <row r="51" spans="1:5" x14ac:dyDescent="0.2">
      <c r="A51" s="2" t="s">
        <v>70</v>
      </c>
      <c r="B51" s="412">
        <v>94</v>
      </c>
      <c r="C51" s="415">
        <v>1673.72937011719</v>
      </c>
      <c r="D51" s="415">
        <v>1444.23278808594</v>
      </c>
      <c r="E51" s="415">
        <v>766.45166015625</v>
      </c>
    </row>
    <row r="52" spans="1:5" x14ac:dyDescent="0.2">
      <c r="A52" s="2" t="s">
        <v>71</v>
      </c>
      <c r="B52" s="412">
        <v>80</v>
      </c>
      <c r="C52" s="415">
        <v>2352.919921875</v>
      </c>
      <c r="D52" s="415">
        <v>2060.20581054688</v>
      </c>
      <c r="E52" s="415">
        <v>1329.95825195312</v>
      </c>
    </row>
    <row r="53" spans="1:5" x14ac:dyDescent="0.2">
      <c r="A53" s="2" t="s">
        <v>72</v>
      </c>
      <c r="B53" s="412">
        <v>91</v>
      </c>
      <c r="C53" s="415">
        <v>2035.46752929688</v>
      </c>
      <c r="D53" s="415">
        <v>1956.75451660156</v>
      </c>
      <c r="E53" s="415">
        <v>868.97302246093795</v>
      </c>
    </row>
    <row r="54" spans="1:5" x14ac:dyDescent="0.2">
      <c r="A54" s="2" t="s">
        <v>73</v>
      </c>
      <c r="B54" s="412">
        <v>89</v>
      </c>
      <c r="C54" s="415">
        <v>1579.55102539062</v>
      </c>
      <c r="D54" s="415">
        <v>1311.97680664062</v>
      </c>
      <c r="E54" s="415">
        <v>642.0146484375</v>
      </c>
    </row>
    <row r="55" spans="1:5" x14ac:dyDescent="0.2">
      <c r="A55" s="2" t="s">
        <v>74</v>
      </c>
      <c r="B55" s="412">
        <v>88</v>
      </c>
      <c r="C55" s="415">
        <v>2342.033203125</v>
      </c>
      <c r="D55" s="415">
        <v>2071.82006835938</v>
      </c>
      <c r="E55" s="415">
        <v>1272.30517578125</v>
      </c>
    </row>
    <row r="56" spans="1:5" x14ac:dyDescent="0.2">
      <c r="A56" s="2" t="s">
        <v>75</v>
      </c>
      <c r="B56" s="412">
        <v>102</v>
      </c>
      <c r="C56" s="415">
        <v>2521.056640625</v>
      </c>
      <c r="D56" s="415">
        <v>2301.904296875</v>
      </c>
      <c r="E56" s="415">
        <v>2079.77124023438</v>
      </c>
    </row>
    <row r="57" spans="1:5" x14ac:dyDescent="0.2">
      <c r="A57" s="2" t="s">
        <v>76</v>
      </c>
      <c r="B57" s="412">
        <v>89</v>
      </c>
      <c r="C57" s="415">
        <v>2094.63671875</v>
      </c>
      <c r="D57" s="415">
        <v>1884.14929199219</v>
      </c>
      <c r="E57" s="415">
        <v>1180.474609375</v>
      </c>
    </row>
    <row r="58" spans="1:5" x14ac:dyDescent="0.2">
      <c r="A58" s="2" t="s">
        <v>77</v>
      </c>
      <c r="B58" s="412">
        <v>93</v>
      </c>
      <c r="C58" s="415">
        <v>1954.04760742188</v>
      </c>
      <c r="D58" s="415">
        <v>1919.2509765625</v>
      </c>
      <c r="E58" s="415">
        <v>851.72845458984398</v>
      </c>
    </row>
    <row r="59" spans="1:5" x14ac:dyDescent="0.2">
      <c r="A59" s="2" t="s">
        <v>78</v>
      </c>
      <c r="B59" s="412">
        <v>85</v>
      </c>
      <c r="C59" s="415">
        <v>2278.412109375</v>
      </c>
      <c r="D59" s="415">
        <v>2142.30712890625</v>
      </c>
      <c r="E59" s="415">
        <v>1340.35754394531</v>
      </c>
    </row>
    <row r="60" spans="1:5" x14ac:dyDescent="0.2">
      <c r="A60" s="2" t="s">
        <v>79</v>
      </c>
      <c r="B60" s="412">
        <v>86</v>
      </c>
      <c r="C60" s="415">
        <v>2620.78466796875</v>
      </c>
      <c r="D60" s="415">
        <v>2358.00561523438</v>
      </c>
      <c r="E60" s="415">
        <v>1982.04821777344</v>
      </c>
    </row>
    <row r="61" spans="1:5" x14ac:dyDescent="0.2">
      <c r="A61" s="2" t="s">
        <v>80</v>
      </c>
      <c r="B61" s="412">
        <v>82</v>
      </c>
      <c r="C61" s="415">
        <v>2597.29467773438</v>
      </c>
      <c r="D61" s="415">
        <v>2384.74169921875</v>
      </c>
      <c r="E61" s="415">
        <v>1223.33862304688</v>
      </c>
    </row>
    <row r="62" spans="1:5" x14ac:dyDescent="0.2">
      <c r="A62" s="2" t="s">
        <v>81</v>
      </c>
      <c r="B62" s="412">
        <v>111</v>
      </c>
      <c r="C62" s="415">
        <v>2146.14331054688</v>
      </c>
      <c r="D62" s="415">
        <v>2190.8818359375</v>
      </c>
      <c r="E62" s="415">
        <v>1019.55407714844</v>
      </c>
    </row>
    <row r="63" spans="1:5" x14ac:dyDescent="0.2">
      <c r="A63" s="2" t="s">
        <v>82</v>
      </c>
      <c r="B63" s="412">
        <v>88</v>
      </c>
      <c r="C63" s="415">
        <v>2278.49462890625</v>
      </c>
      <c r="D63" s="415">
        <v>2065.94873046875</v>
      </c>
      <c r="E63" s="415">
        <v>1031.20568847656</v>
      </c>
    </row>
    <row r="64" spans="1:5" x14ac:dyDescent="0.2">
      <c r="A64" s="2" t="s">
        <v>83</v>
      </c>
      <c r="B64" s="412">
        <v>91</v>
      </c>
      <c r="C64" s="415">
        <v>2797.63623046875</v>
      </c>
      <c r="D64" s="415">
        <v>2615.6279296875</v>
      </c>
      <c r="E64" s="415">
        <v>1545.20349121094</v>
      </c>
    </row>
    <row r="65" spans="1:5" x14ac:dyDescent="0.2">
      <c r="A65" s="2" t="s">
        <v>84</v>
      </c>
      <c r="B65" s="412">
        <v>75</v>
      </c>
      <c r="C65" s="415">
        <v>2694.75</v>
      </c>
      <c r="D65" s="415">
        <v>2412.35400390625</v>
      </c>
      <c r="E65" s="415">
        <v>1141.26452636719</v>
      </c>
    </row>
    <row r="66" spans="1:5" x14ac:dyDescent="0.2">
      <c r="A66" s="2" t="s">
        <v>85</v>
      </c>
      <c r="B66" s="412">
        <v>89</v>
      </c>
      <c r="C66" s="415">
        <v>2707.62768554688</v>
      </c>
      <c r="D66" s="415">
        <v>2521.51342773438</v>
      </c>
      <c r="E66" s="415">
        <v>1632.970703125</v>
      </c>
    </row>
    <row r="67" spans="1:5" x14ac:dyDescent="0.2">
      <c r="A67" s="2" t="s">
        <v>86</v>
      </c>
      <c r="B67" s="412">
        <v>101</v>
      </c>
      <c r="C67" s="415">
        <v>2650.7998046875</v>
      </c>
      <c r="D67" s="415">
        <v>2261.39379882812</v>
      </c>
      <c r="E67" s="415">
        <v>1750.84436035156</v>
      </c>
    </row>
    <row r="68" spans="1:5" x14ac:dyDescent="0.2">
      <c r="A68" s="2" t="s">
        <v>87</v>
      </c>
      <c r="B68" s="412">
        <v>87</v>
      </c>
      <c r="C68" s="415">
        <v>2100.9599609375</v>
      </c>
      <c r="D68" s="415">
        <v>1957.47290039062</v>
      </c>
      <c r="E68" s="415">
        <v>1031.32421875</v>
      </c>
    </row>
    <row r="69" spans="1:5" x14ac:dyDescent="0.2">
      <c r="A69" s="2" t="s">
        <v>88</v>
      </c>
      <c r="B69" s="412">
        <v>103</v>
      </c>
      <c r="C69" s="415">
        <v>2382.47729492188</v>
      </c>
      <c r="D69" s="415">
        <v>2176.77954101562</v>
      </c>
      <c r="E69" s="415">
        <v>1077.41772460938</v>
      </c>
    </row>
    <row r="70" spans="1:5" x14ac:dyDescent="0.2">
      <c r="A70" s="2" t="s">
        <v>89</v>
      </c>
      <c r="B70" s="412">
        <v>92</v>
      </c>
      <c r="C70" s="415">
        <v>2595.1904296875</v>
      </c>
      <c r="D70" s="415">
        <v>2351.80126953125</v>
      </c>
      <c r="E70" s="415">
        <v>1025.89489746094</v>
      </c>
    </row>
    <row r="71" spans="1:5" x14ac:dyDescent="0.2">
      <c r="A71" s="3" t="s">
        <v>90</v>
      </c>
      <c r="B71" s="413">
        <v>72</v>
      </c>
      <c r="C71" s="416">
        <v>2892.748046875</v>
      </c>
      <c r="D71" s="416">
        <v>2536.30395507812</v>
      </c>
      <c r="E71" s="416">
        <v>1536.974609375</v>
      </c>
    </row>
    <row r="73" spans="1:5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356</v>
      </c>
    </row>
    <row r="4" spans="1:6" x14ac:dyDescent="0.2">
      <c r="A4" t="s">
        <v>23</v>
      </c>
    </row>
    <row r="5" spans="1:6" ht="25.5" x14ac:dyDescent="0.2">
      <c r="A5" s="4" t="s">
        <v>24</v>
      </c>
      <c r="B5" s="4" t="s">
        <v>4</v>
      </c>
      <c r="C5" s="4" t="s">
        <v>357</v>
      </c>
      <c r="D5" s="4" t="s">
        <v>358</v>
      </c>
      <c r="E5" s="4" t="s">
        <v>359</v>
      </c>
      <c r="F5" s="4" t="s">
        <v>360</v>
      </c>
    </row>
    <row r="6" spans="1:6" x14ac:dyDescent="0.2">
      <c r="A6" s="5" t="s">
        <v>26</v>
      </c>
      <c r="B6" s="420" t="s">
        <v>1</v>
      </c>
      <c r="C6" s="417" t="s">
        <v>1</v>
      </c>
      <c r="D6" s="417" t="s">
        <v>1</v>
      </c>
      <c r="E6" s="417" t="s">
        <v>1</v>
      </c>
      <c r="F6" s="417" t="s">
        <v>1</v>
      </c>
    </row>
    <row r="7" spans="1:6" x14ac:dyDescent="0.2">
      <c r="A7" s="2" t="s">
        <v>26</v>
      </c>
      <c r="B7" s="421">
        <v>8874</v>
      </c>
      <c r="C7" s="418">
        <v>0.18131700158119199</v>
      </c>
      <c r="D7" s="418">
        <v>0.31848436594009399</v>
      </c>
      <c r="E7" s="418">
        <v>0.44181644916534402</v>
      </c>
      <c r="F7" s="418">
        <v>5.8382198214530903E-2</v>
      </c>
    </row>
    <row r="8" spans="1:6" x14ac:dyDescent="0.2">
      <c r="A8" s="5" t="s">
        <v>27</v>
      </c>
      <c r="B8" s="420" t="s">
        <v>1</v>
      </c>
      <c r="C8" s="417" t="s">
        <v>1</v>
      </c>
      <c r="D8" s="417" t="s">
        <v>1</v>
      </c>
      <c r="E8" s="417" t="s">
        <v>1</v>
      </c>
      <c r="F8" s="417" t="s">
        <v>1</v>
      </c>
    </row>
    <row r="9" spans="1:6" x14ac:dyDescent="0.2">
      <c r="A9" s="2" t="s">
        <v>28</v>
      </c>
      <c r="B9" s="421">
        <v>99</v>
      </c>
      <c r="C9" s="418">
        <v>0.10309025645255999</v>
      </c>
      <c r="D9" s="418">
        <v>0.21427413821220401</v>
      </c>
      <c r="E9" s="418">
        <v>0.42272421717643699</v>
      </c>
      <c r="F9" s="418">
        <v>0.259911388158798</v>
      </c>
    </row>
    <row r="10" spans="1:6" x14ac:dyDescent="0.2">
      <c r="A10" s="2" t="s">
        <v>29</v>
      </c>
      <c r="B10" s="421">
        <v>97</v>
      </c>
      <c r="C10" s="418">
        <v>4.7270532697439201E-2</v>
      </c>
      <c r="D10" s="418">
        <v>0.177602529525757</v>
      </c>
      <c r="E10" s="418">
        <v>0.55302786827087402</v>
      </c>
      <c r="F10" s="418">
        <v>0.22209905087947801</v>
      </c>
    </row>
    <row r="11" spans="1:6" x14ac:dyDescent="0.2">
      <c r="A11" s="2" t="s">
        <v>30</v>
      </c>
      <c r="B11" s="421">
        <v>118</v>
      </c>
      <c r="C11" s="418">
        <v>0.147370055317879</v>
      </c>
      <c r="D11" s="418">
        <v>0.231490418314934</v>
      </c>
      <c r="E11" s="418">
        <v>0.50711554288864102</v>
      </c>
      <c r="F11" s="418">
        <v>0.114023990929127</v>
      </c>
    </row>
    <row r="12" spans="1:6" x14ac:dyDescent="0.2">
      <c r="A12" s="2" t="s">
        <v>31</v>
      </c>
      <c r="B12" s="421">
        <v>102</v>
      </c>
      <c r="C12" s="418">
        <v>0.112715899944305</v>
      </c>
      <c r="D12" s="418">
        <v>0.23529867827892301</v>
      </c>
      <c r="E12" s="418">
        <v>0.51793664693832397</v>
      </c>
      <c r="F12" s="418">
        <v>0.13404875993728599</v>
      </c>
    </row>
    <row r="13" spans="1:6" x14ac:dyDescent="0.2">
      <c r="A13" s="2" t="s">
        <v>32</v>
      </c>
      <c r="B13" s="421">
        <v>105</v>
      </c>
      <c r="C13" s="418">
        <v>6.6668771207332597E-2</v>
      </c>
      <c r="D13" s="418">
        <v>0.13570013642311099</v>
      </c>
      <c r="E13" s="418">
        <v>0.61469244956970204</v>
      </c>
      <c r="F13" s="418">
        <v>0.18293865025043499</v>
      </c>
    </row>
    <row r="14" spans="1:6" x14ac:dyDescent="0.2">
      <c r="A14" s="2" t="s">
        <v>33</v>
      </c>
      <c r="B14" s="421">
        <v>95</v>
      </c>
      <c r="C14" s="418">
        <v>6.12065531313419E-2</v>
      </c>
      <c r="D14" s="418">
        <v>0.235880061984062</v>
      </c>
      <c r="E14" s="418">
        <v>0.51238417625427202</v>
      </c>
      <c r="F14" s="418">
        <v>0.19052921235561401</v>
      </c>
    </row>
    <row r="15" spans="1:6" x14ac:dyDescent="0.2">
      <c r="A15" s="2" t="s">
        <v>34</v>
      </c>
      <c r="B15" s="421">
        <v>89</v>
      </c>
      <c r="C15" s="418">
        <v>0.2584088742733</v>
      </c>
      <c r="D15" s="418">
        <v>0.19225218892097501</v>
      </c>
      <c r="E15" s="418">
        <v>0.45285472273826599</v>
      </c>
      <c r="F15" s="418">
        <v>9.6484214067459106E-2</v>
      </c>
    </row>
    <row r="16" spans="1:6" x14ac:dyDescent="0.2">
      <c r="A16" s="2" t="s">
        <v>35</v>
      </c>
      <c r="B16" s="421">
        <v>98</v>
      </c>
      <c r="C16" s="418">
        <v>0.132632151246071</v>
      </c>
      <c r="D16" s="418">
        <v>0.40499806404113797</v>
      </c>
      <c r="E16" s="418">
        <v>0.40029507875442499</v>
      </c>
      <c r="F16" s="418">
        <v>6.2074705958366401E-2</v>
      </c>
    </row>
    <row r="17" spans="1:6" x14ac:dyDescent="0.2">
      <c r="A17" s="2" t="s">
        <v>36</v>
      </c>
      <c r="B17" s="421">
        <v>71</v>
      </c>
      <c r="C17" s="418">
        <v>0.187597155570984</v>
      </c>
      <c r="D17" s="418">
        <v>0.311870217323303</v>
      </c>
      <c r="E17" s="418">
        <v>0.42412590980529802</v>
      </c>
      <c r="F17" s="418">
        <v>7.6406717300414997E-2</v>
      </c>
    </row>
    <row r="18" spans="1:6" x14ac:dyDescent="0.2">
      <c r="A18" s="2" t="s">
        <v>37</v>
      </c>
      <c r="B18" s="421">
        <v>76</v>
      </c>
      <c r="C18" s="418">
        <v>0.22665072977542899</v>
      </c>
      <c r="D18" s="418">
        <v>0.34956726431846602</v>
      </c>
      <c r="E18" s="418">
        <v>0.38388985395431502</v>
      </c>
      <c r="F18" s="418">
        <v>3.9892159402370501E-2</v>
      </c>
    </row>
    <row r="19" spans="1:6" x14ac:dyDescent="0.2">
      <c r="A19" s="2" t="s">
        <v>38</v>
      </c>
      <c r="B19" s="421">
        <v>94</v>
      </c>
      <c r="C19" s="418">
        <v>0.194820687174797</v>
      </c>
      <c r="D19" s="418">
        <v>0.31247028708457902</v>
      </c>
      <c r="E19" s="418">
        <v>0.418544322252274</v>
      </c>
      <c r="F19" s="418">
        <v>7.4164681136608096E-2</v>
      </c>
    </row>
    <row r="20" spans="1:6" x14ac:dyDescent="0.2">
      <c r="A20" s="2" t="s">
        <v>39</v>
      </c>
      <c r="B20" s="421">
        <v>90</v>
      </c>
      <c r="C20" s="418">
        <v>0.159231632947922</v>
      </c>
      <c r="D20" s="418">
        <v>0.36122050881385798</v>
      </c>
      <c r="E20" s="418">
        <v>0.45418399572372398</v>
      </c>
      <c r="F20" s="418">
        <v>2.5363884866237599E-2</v>
      </c>
    </row>
    <row r="21" spans="1:6" x14ac:dyDescent="0.2">
      <c r="A21" s="2" t="s">
        <v>40</v>
      </c>
      <c r="B21" s="421">
        <v>72</v>
      </c>
      <c r="C21" s="418">
        <v>2.80101262032986E-2</v>
      </c>
      <c r="D21" s="418">
        <v>0.25581860542297402</v>
      </c>
      <c r="E21" s="418">
        <v>0.62218302488327004</v>
      </c>
      <c r="F21" s="418">
        <v>9.3988269567489596E-2</v>
      </c>
    </row>
    <row r="22" spans="1:6" x14ac:dyDescent="0.2">
      <c r="A22" s="2" t="s">
        <v>41</v>
      </c>
      <c r="B22" s="421">
        <v>97</v>
      </c>
      <c r="C22" s="418">
        <v>0.117215640842915</v>
      </c>
      <c r="D22" s="418">
        <v>0.31495419144630399</v>
      </c>
      <c r="E22" s="418">
        <v>0.53282415866851796</v>
      </c>
      <c r="F22" s="418">
        <v>3.5006001591682399E-2</v>
      </c>
    </row>
    <row r="23" spans="1:6" x14ac:dyDescent="0.2">
      <c r="A23" s="2" t="s">
        <v>42</v>
      </c>
      <c r="B23" s="421">
        <v>97</v>
      </c>
      <c r="C23" s="418">
        <v>0.261353939771652</v>
      </c>
      <c r="D23" s="418">
        <v>0.29027390480041498</v>
      </c>
      <c r="E23" s="418">
        <v>0.44293439388275102</v>
      </c>
      <c r="F23" s="418">
        <v>5.4377424530684896E-3</v>
      </c>
    </row>
    <row r="24" spans="1:6" x14ac:dyDescent="0.2">
      <c r="A24" s="2" t="s">
        <v>43</v>
      </c>
      <c r="B24" s="421">
        <v>97</v>
      </c>
      <c r="C24" s="418">
        <v>0.15349426865577701</v>
      </c>
      <c r="D24" s="418">
        <v>0.217844054102898</v>
      </c>
      <c r="E24" s="418">
        <v>0.54364484548568703</v>
      </c>
      <c r="F24" s="418">
        <v>8.5016854107379899E-2</v>
      </c>
    </row>
    <row r="25" spans="1:6" x14ac:dyDescent="0.2">
      <c r="A25" s="2" t="s">
        <v>44</v>
      </c>
      <c r="B25" s="421">
        <v>95</v>
      </c>
      <c r="C25" s="418">
        <v>0.157952725887299</v>
      </c>
      <c r="D25" s="418">
        <v>0.319337397813797</v>
      </c>
      <c r="E25" s="418">
        <v>0.49908804893493702</v>
      </c>
      <c r="F25" s="418">
        <v>2.36218087375164E-2</v>
      </c>
    </row>
    <row r="26" spans="1:6" x14ac:dyDescent="0.2">
      <c r="A26" s="2" t="s">
        <v>45</v>
      </c>
      <c r="B26" s="421">
        <v>88</v>
      </c>
      <c r="C26" s="418">
        <v>0.21265740692615501</v>
      </c>
      <c r="D26" s="418">
        <v>0.362102150917053</v>
      </c>
      <c r="E26" s="418">
        <v>0.37484025955200201</v>
      </c>
      <c r="F26" s="418">
        <v>5.0400186330079998E-2</v>
      </c>
    </row>
    <row r="27" spans="1:6" x14ac:dyDescent="0.2">
      <c r="A27" s="2" t="s">
        <v>46</v>
      </c>
      <c r="B27" s="421">
        <v>82</v>
      </c>
      <c r="C27" s="418">
        <v>4.6403143554925898E-2</v>
      </c>
      <c r="D27" s="418">
        <v>0.28107646107673601</v>
      </c>
      <c r="E27" s="418">
        <v>0.55533158779144298</v>
      </c>
      <c r="F27" s="418">
        <v>0.117188841104507</v>
      </c>
    </row>
    <row r="28" spans="1:6" x14ac:dyDescent="0.2">
      <c r="A28" s="2" t="s">
        <v>47</v>
      </c>
      <c r="B28" s="421">
        <v>98</v>
      </c>
      <c r="C28" s="418">
        <v>5.2037920802831601E-2</v>
      </c>
      <c r="D28" s="418">
        <v>0.28043198585510298</v>
      </c>
      <c r="E28" s="418">
        <v>0.56860202550888095</v>
      </c>
      <c r="F28" s="418">
        <v>9.8928071558475494E-2</v>
      </c>
    </row>
    <row r="29" spans="1:6" x14ac:dyDescent="0.2">
      <c r="A29" s="2" t="s">
        <v>48</v>
      </c>
      <c r="B29" s="421">
        <v>91</v>
      </c>
      <c r="C29" s="418">
        <v>0.12835325300693501</v>
      </c>
      <c r="D29" s="418">
        <v>0.278006702661514</v>
      </c>
      <c r="E29" s="418">
        <v>0.54207098484039296</v>
      </c>
      <c r="F29" s="418">
        <v>5.1569059491157497E-2</v>
      </c>
    </row>
    <row r="30" spans="1:6" x14ac:dyDescent="0.2">
      <c r="A30" s="2" t="s">
        <v>49</v>
      </c>
      <c r="B30" s="421">
        <v>85</v>
      </c>
      <c r="C30" s="418">
        <v>7.0203598588705098E-3</v>
      </c>
      <c r="D30" s="418">
        <v>0.28873565793037398</v>
      </c>
      <c r="E30" s="418">
        <v>0.57630807161331199</v>
      </c>
      <c r="F30" s="418">
        <v>0.127935901284218</v>
      </c>
    </row>
    <row r="31" spans="1:6" x14ac:dyDescent="0.2">
      <c r="A31" s="2" t="s">
        <v>50</v>
      </c>
      <c r="B31" s="421">
        <v>76</v>
      </c>
      <c r="C31" s="418">
        <v>1.7297500744461999E-2</v>
      </c>
      <c r="D31" s="418">
        <v>0.26128709316253701</v>
      </c>
      <c r="E31" s="418">
        <v>0.66069048643112205</v>
      </c>
      <c r="F31" s="418">
        <v>6.07249103486538E-2</v>
      </c>
    </row>
    <row r="32" spans="1:6" x14ac:dyDescent="0.2">
      <c r="A32" s="2" t="s">
        <v>51</v>
      </c>
      <c r="B32" s="421">
        <v>102</v>
      </c>
      <c r="C32" s="418">
        <v>0.21380424499511699</v>
      </c>
      <c r="D32" s="418">
        <v>0.25450372695922902</v>
      </c>
      <c r="E32" s="418">
        <v>0.45644012093544001</v>
      </c>
      <c r="F32" s="418">
        <v>7.5251899659633595E-2</v>
      </c>
    </row>
    <row r="33" spans="1:6" x14ac:dyDescent="0.2">
      <c r="A33" s="2" t="s">
        <v>52</v>
      </c>
      <c r="B33" s="421">
        <v>91</v>
      </c>
      <c r="C33" s="418">
        <v>9.2134252190589905E-2</v>
      </c>
      <c r="D33" s="418">
        <v>0.36345487833023099</v>
      </c>
      <c r="E33" s="418">
        <v>0.492181867361069</v>
      </c>
      <c r="F33" s="418">
        <v>5.2229013293981601E-2</v>
      </c>
    </row>
    <row r="34" spans="1:6" x14ac:dyDescent="0.2">
      <c r="A34" s="2" t="s">
        <v>53</v>
      </c>
      <c r="B34" s="421">
        <v>90</v>
      </c>
      <c r="C34" s="418">
        <v>8.3558000624179798E-2</v>
      </c>
      <c r="D34" s="418">
        <v>0.333570897579193</v>
      </c>
      <c r="E34" s="418">
        <v>0.49100363254547102</v>
      </c>
      <c r="F34" s="418">
        <v>9.1867469251155895E-2</v>
      </c>
    </row>
    <row r="35" spans="1:6" x14ac:dyDescent="0.2">
      <c r="A35" s="2" t="s">
        <v>54</v>
      </c>
      <c r="B35" s="421">
        <v>93</v>
      </c>
      <c r="C35" s="418">
        <v>0.13232333958149001</v>
      </c>
      <c r="D35" s="418">
        <v>0.24061600863933599</v>
      </c>
      <c r="E35" s="418">
        <v>0.49465748667717002</v>
      </c>
      <c r="F35" s="418">
        <v>0.132403165102005</v>
      </c>
    </row>
    <row r="36" spans="1:6" x14ac:dyDescent="0.2">
      <c r="A36" s="2" t="s">
        <v>55</v>
      </c>
      <c r="B36" s="421">
        <v>72</v>
      </c>
      <c r="C36" s="418">
        <v>0.12050165235996201</v>
      </c>
      <c r="D36" s="418">
        <v>0.39847385883331299</v>
      </c>
      <c r="E36" s="418">
        <v>0.41968867182731601</v>
      </c>
      <c r="F36" s="418">
        <v>6.1335809528827702E-2</v>
      </c>
    </row>
    <row r="37" spans="1:6" x14ac:dyDescent="0.2">
      <c r="A37" s="2" t="s">
        <v>56</v>
      </c>
      <c r="B37" s="421">
        <v>83</v>
      </c>
      <c r="C37" s="418">
        <v>8.8488683104515103E-2</v>
      </c>
      <c r="D37" s="418">
        <v>0.33326634764671298</v>
      </c>
      <c r="E37" s="418">
        <v>0.47374609112739602</v>
      </c>
      <c r="F37" s="418">
        <v>0.104498885571957</v>
      </c>
    </row>
    <row r="38" spans="1:6" x14ac:dyDescent="0.2">
      <c r="A38" s="2" t="s">
        <v>57</v>
      </c>
      <c r="B38" s="421">
        <v>101</v>
      </c>
      <c r="C38" s="418">
        <v>0.163949385285378</v>
      </c>
      <c r="D38" s="418">
        <v>0.20033566653728499</v>
      </c>
      <c r="E38" s="418">
        <v>0.557728230953217</v>
      </c>
      <c r="F38" s="418">
        <v>7.7986709773540497E-2</v>
      </c>
    </row>
    <row r="39" spans="1:6" x14ac:dyDescent="0.2">
      <c r="A39" s="2" t="s">
        <v>58</v>
      </c>
      <c r="B39" s="421">
        <v>101</v>
      </c>
      <c r="C39" s="418">
        <v>0.11761586368084</v>
      </c>
      <c r="D39" s="418">
        <v>0.46436354517936701</v>
      </c>
      <c r="E39" s="418">
        <v>0.36326837539672902</v>
      </c>
      <c r="F39" s="418">
        <v>5.47522008419037E-2</v>
      </c>
    </row>
    <row r="40" spans="1:6" x14ac:dyDescent="0.2">
      <c r="A40" s="2" t="s">
        <v>59</v>
      </c>
      <c r="B40" s="421">
        <v>90</v>
      </c>
      <c r="C40" s="418">
        <v>0.16362538933754001</v>
      </c>
      <c r="D40" s="418">
        <v>0.240971550345421</v>
      </c>
      <c r="E40" s="418">
        <v>0.55330711603164695</v>
      </c>
      <c r="F40" s="418">
        <v>4.2095929384231602E-2</v>
      </c>
    </row>
    <row r="41" spans="1:6" x14ac:dyDescent="0.2">
      <c r="A41" s="2" t="s">
        <v>60</v>
      </c>
      <c r="B41" s="421">
        <v>89</v>
      </c>
      <c r="C41" s="418">
        <v>0.151905283331871</v>
      </c>
      <c r="D41" s="418">
        <v>0.45327976346015902</v>
      </c>
      <c r="E41" s="418">
        <v>0.38834381103515597</v>
      </c>
      <c r="F41" s="418">
        <v>6.4711477607488598E-3</v>
      </c>
    </row>
    <row r="42" spans="1:6" x14ac:dyDescent="0.2">
      <c r="A42" s="2" t="s">
        <v>61</v>
      </c>
      <c r="B42" s="421">
        <v>92</v>
      </c>
      <c r="C42" s="418">
        <v>0.149960681796074</v>
      </c>
      <c r="D42" s="418">
        <v>0.24200044572353399</v>
      </c>
      <c r="E42" s="418">
        <v>0.52478545904159501</v>
      </c>
      <c r="F42" s="418">
        <v>8.3253398537635803E-2</v>
      </c>
    </row>
    <row r="43" spans="1:6" x14ac:dyDescent="0.2">
      <c r="A43" s="2" t="s">
        <v>62</v>
      </c>
      <c r="B43" s="421">
        <v>88</v>
      </c>
      <c r="C43" s="418">
        <v>0.14934845268726299</v>
      </c>
      <c r="D43" s="418">
        <v>0.223046168684959</v>
      </c>
      <c r="E43" s="418">
        <v>0.50435554981231701</v>
      </c>
      <c r="F43" s="418">
        <v>0.123249843716621</v>
      </c>
    </row>
    <row r="44" spans="1:6" x14ac:dyDescent="0.2">
      <c r="A44" s="2" t="s">
        <v>63</v>
      </c>
      <c r="B44" s="421">
        <v>93</v>
      </c>
      <c r="C44" s="418">
        <v>0.109011217951775</v>
      </c>
      <c r="D44" s="418">
        <v>0.24281540513038599</v>
      </c>
      <c r="E44" s="418">
        <v>0.55464726686477706</v>
      </c>
      <c r="F44" s="418">
        <v>9.3526117503642994E-2</v>
      </c>
    </row>
    <row r="45" spans="1:6" x14ac:dyDescent="0.2">
      <c r="A45" s="2" t="s">
        <v>64</v>
      </c>
      <c r="B45" s="421">
        <v>96</v>
      </c>
      <c r="C45" s="418">
        <v>0.20760230720043199</v>
      </c>
      <c r="D45" s="418">
        <v>0.31747880578041099</v>
      </c>
      <c r="E45" s="418">
        <v>0.45033064484596302</v>
      </c>
      <c r="F45" s="418">
        <v>2.45882514864206E-2</v>
      </c>
    </row>
    <row r="46" spans="1:6" x14ac:dyDescent="0.2">
      <c r="A46" s="2" t="s">
        <v>65</v>
      </c>
      <c r="B46" s="421">
        <v>97</v>
      </c>
      <c r="C46" s="418">
        <v>0.173089534044266</v>
      </c>
      <c r="D46" s="418">
        <v>0.41137906908989003</v>
      </c>
      <c r="E46" s="418">
        <v>0.36232292652130099</v>
      </c>
      <c r="F46" s="418">
        <v>5.3208470344543499E-2</v>
      </c>
    </row>
    <row r="47" spans="1:6" x14ac:dyDescent="0.2">
      <c r="A47" s="2" t="s">
        <v>66</v>
      </c>
      <c r="B47" s="421">
        <v>96</v>
      </c>
      <c r="C47" s="418">
        <v>6.8704225122928606E-2</v>
      </c>
      <c r="D47" s="418">
        <v>0.25779911875724798</v>
      </c>
      <c r="E47" s="418">
        <v>0.50542199611663796</v>
      </c>
      <c r="F47" s="418">
        <v>0.16807465255260501</v>
      </c>
    </row>
    <row r="48" spans="1:6" x14ac:dyDescent="0.2">
      <c r="A48" s="2" t="s">
        <v>67</v>
      </c>
      <c r="B48" s="421">
        <v>84</v>
      </c>
      <c r="C48" s="418">
        <v>6.8708434700965895E-2</v>
      </c>
      <c r="D48" s="418">
        <v>0.20970264077186601</v>
      </c>
      <c r="E48" s="418">
        <v>0.63395774364471402</v>
      </c>
      <c r="F48" s="418">
        <v>8.76311585307121E-2</v>
      </c>
    </row>
    <row r="49" spans="1:6" x14ac:dyDescent="0.2">
      <c r="A49" s="2" t="s">
        <v>68</v>
      </c>
      <c r="B49" s="421">
        <v>82</v>
      </c>
      <c r="C49" s="418">
        <v>9.6998311579227406E-2</v>
      </c>
      <c r="D49" s="418">
        <v>0.27935475111007702</v>
      </c>
      <c r="E49" s="418">
        <v>0.52826547622680697</v>
      </c>
      <c r="F49" s="418">
        <v>9.5381453633308397E-2</v>
      </c>
    </row>
    <row r="50" spans="1:6" x14ac:dyDescent="0.2">
      <c r="A50" s="2" t="s">
        <v>69</v>
      </c>
      <c r="B50" s="421">
        <v>66</v>
      </c>
      <c r="C50" s="418">
        <v>0.28438931703567499</v>
      </c>
      <c r="D50" s="418">
        <v>0.49105998873710599</v>
      </c>
      <c r="E50" s="418">
        <v>0.191943764686584</v>
      </c>
      <c r="F50" s="418">
        <v>3.2606951892375897E-2</v>
      </c>
    </row>
    <row r="51" spans="1:6" x14ac:dyDescent="0.2">
      <c r="A51" s="2" t="s">
        <v>70</v>
      </c>
      <c r="B51" s="421">
        <v>94</v>
      </c>
      <c r="C51" s="418">
        <v>0.34326830506324801</v>
      </c>
      <c r="D51" s="418">
        <v>0.39728218317031899</v>
      </c>
      <c r="E51" s="418">
        <v>0.25078752636909502</v>
      </c>
      <c r="F51" s="418">
        <v>8.6619975045323407E-3</v>
      </c>
    </row>
    <row r="52" spans="1:6" x14ac:dyDescent="0.2">
      <c r="A52" s="2" t="s">
        <v>71</v>
      </c>
      <c r="B52" s="421">
        <v>80</v>
      </c>
      <c r="C52" s="418">
        <v>8.6418263614177704E-2</v>
      </c>
      <c r="D52" s="418">
        <v>0.37891641259193398</v>
      </c>
      <c r="E52" s="418">
        <v>0.493691205978394</v>
      </c>
      <c r="F52" s="418">
        <v>4.0974110364913899E-2</v>
      </c>
    </row>
    <row r="53" spans="1:6" x14ac:dyDescent="0.2">
      <c r="A53" s="2" t="s">
        <v>72</v>
      </c>
      <c r="B53" s="421">
        <v>91</v>
      </c>
      <c r="C53" s="418">
        <v>0.18008242547512099</v>
      </c>
      <c r="D53" s="418">
        <v>0.35055640339851402</v>
      </c>
      <c r="E53" s="418">
        <v>0.43181559443473799</v>
      </c>
      <c r="F53" s="418">
        <v>3.75455655157566E-2</v>
      </c>
    </row>
    <row r="54" spans="1:6" x14ac:dyDescent="0.2">
      <c r="A54" s="2" t="s">
        <v>73</v>
      </c>
      <c r="B54" s="421">
        <v>89</v>
      </c>
      <c r="C54" s="418">
        <v>0.395457744598389</v>
      </c>
      <c r="D54" s="418">
        <v>0.30568122863769498</v>
      </c>
      <c r="E54" s="418">
        <v>0.29886105656623801</v>
      </c>
      <c r="F54" s="418">
        <v>0</v>
      </c>
    </row>
    <row r="55" spans="1:6" x14ac:dyDescent="0.2">
      <c r="A55" s="2" t="s">
        <v>74</v>
      </c>
      <c r="B55" s="421">
        <v>88</v>
      </c>
      <c r="C55" s="418">
        <v>0.16571651399135601</v>
      </c>
      <c r="D55" s="418">
        <v>0.28636494278907798</v>
      </c>
      <c r="E55" s="418">
        <v>0.485243290662766</v>
      </c>
      <c r="F55" s="418">
        <v>6.2675222754478496E-2</v>
      </c>
    </row>
    <row r="56" spans="1:6" x14ac:dyDescent="0.2">
      <c r="A56" s="2" t="s">
        <v>75</v>
      </c>
      <c r="B56" s="421">
        <v>102</v>
      </c>
      <c r="C56" s="418">
        <v>0.166826322674751</v>
      </c>
      <c r="D56" s="418">
        <v>0.202013209462166</v>
      </c>
      <c r="E56" s="418">
        <v>0.53997290134429898</v>
      </c>
      <c r="F56" s="418">
        <v>9.1187559068203E-2</v>
      </c>
    </row>
    <row r="57" spans="1:6" x14ac:dyDescent="0.2">
      <c r="A57" s="2" t="s">
        <v>76</v>
      </c>
      <c r="B57" s="421">
        <v>89</v>
      </c>
      <c r="C57" s="418">
        <v>0.16911406815051999</v>
      </c>
      <c r="D57" s="418">
        <v>0.441106587648392</v>
      </c>
      <c r="E57" s="418">
        <v>0.32360398769378701</v>
      </c>
      <c r="F57" s="418">
        <v>6.6175378859043094E-2</v>
      </c>
    </row>
    <row r="58" spans="1:6" x14ac:dyDescent="0.2">
      <c r="A58" s="2" t="s">
        <v>77</v>
      </c>
      <c r="B58" s="421">
        <v>93</v>
      </c>
      <c r="C58" s="418">
        <v>0.208967670798302</v>
      </c>
      <c r="D58" s="418">
        <v>0.33819359540939298</v>
      </c>
      <c r="E58" s="418">
        <v>0.42721495032310502</v>
      </c>
      <c r="F58" s="418">
        <v>2.5623789057135599E-2</v>
      </c>
    </row>
    <row r="59" spans="1:6" x14ac:dyDescent="0.2">
      <c r="A59" s="2" t="s">
        <v>78</v>
      </c>
      <c r="B59" s="421">
        <v>85</v>
      </c>
      <c r="C59" s="418">
        <v>0.224374905228615</v>
      </c>
      <c r="D59" s="418">
        <v>0.26085808873176602</v>
      </c>
      <c r="E59" s="418">
        <v>0.46302631497383101</v>
      </c>
      <c r="F59" s="418">
        <v>5.1740661263465902E-2</v>
      </c>
    </row>
    <row r="60" spans="1:6" x14ac:dyDescent="0.2">
      <c r="A60" s="2" t="s">
        <v>79</v>
      </c>
      <c r="B60" s="421">
        <v>86</v>
      </c>
      <c r="C60" s="418">
        <v>0.110370956361294</v>
      </c>
      <c r="D60" s="418">
        <v>0.27275475859642001</v>
      </c>
      <c r="E60" s="418">
        <v>0.56151270866393999</v>
      </c>
      <c r="F60" s="418">
        <v>5.53616173565388E-2</v>
      </c>
    </row>
    <row r="61" spans="1:6" x14ac:dyDescent="0.2">
      <c r="A61" s="2" t="s">
        <v>80</v>
      </c>
      <c r="B61" s="421">
        <v>82</v>
      </c>
      <c r="C61" s="418">
        <v>8.1304520368575994E-2</v>
      </c>
      <c r="D61" s="418">
        <v>0.17943625152111101</v>
      </c>
      <c r="E61" s="418">
        <v>0.69098019599914595</v>
      </c>
      <c r="F61" s="418">
        <v>4.8279032111167901E-2</v>
      </c>
    </row>
    <row r="62" spans="1:6" x14ac:dyDescent="0.2">
      <c r="A62" s="2" t="s">
        <v>81</v>
      </c>
      <c r="B62" s="421">
        <v>111</v>
      </c>
      <c r="C62" s="418">
        <v>0.20363879203796401</v>
      </c>
      <c r="D62" s="418">
        <v>0.246367737650871</v>
      </c>
      <c r="E62" s="418">
        <v>0.51427161693572998</v>
      </c>
      <c r="F62" s="418">
        <v>3.5721849650144598E-2</v>
      </c>
    </row>
    <row r="63" spans="1:6" x14ac:dyDescent="0.2">
      <c r="A63" s="2" t="s">
        <v>82</v>
      </c>
      <c r="B63" s="421">
        <v>88</v>
      </c>
      <c r="C63" s="418">
        <v>9.2146351933479295E-2</v>
      </c>
      <c r="D63" s="418">
        <v>0.37783136963844299</v>
      </c>
      <c r="E63" s="418">
        <v>0.48885941505432101</v>
      </c>
      <c r="F63" s="418">
        <v>4.1162874549627297E-2</v>
      </c>
    </row>
    <row r="64" spans="1:6" x14ac:dyDescent="0.2">
      <c r="A64" s="2" t="s">
        <v>83</v>
      </c>
      <c r="B64" s="421">
        <v>91</v>
      </c>
      <c r="C64" s="418">
        <v>0.104135759174824</v>
      </c>
      <c r="D64" s="418">
        <v>0.21118454635143299</v>
      </c>
      <c r="E64" s="418">
        <v>0.59051716327667203</v>
      </c>
      <c r="F64" s="418">
        <v>9.4162501394748702E-2</v>
      </c>
    </row>
    <row r="65" spans="1:6" x14ac:dyDescent="0.2">
      <c r="A65" s="2" t="s">
        <v>84</v>
      </c>
      <c r="B65" s="421">
        <v>75</v>
      </c>
      <c r="C65" s="418">
        <v>4.9579009413719198E-2</v>
      </c>
      <c r="D65" s="418">
        <v>0.23901274800300601</v>
      </c>
      <c r="E65" s="418">
        <v>0.60293173789978005</v>
      </c>
      <c r="F65" s="418">
        <v>0.108476489782333</v>
      </c>
    </row>
    <row r="66" spans="1:6" x14ac:dyDescent="0.2">
      <c r="A66" s="2" t="s">
        <v>85</v>
      </c>
      <c r="B66" s="421">
        <v>89</v>
      </c>
      <c r="C66" s="418">
        <v>0.10144779086113</v>
      </c>
      <c r="D66" s="418">
        <v>0.206768408417702</v>
      </c>
      <c r="E66" s="418">
        <v>0.57762598991393999</v>
      </c>
      <c r="F66" s="418">
        <v>0.11415781080722801</v>
      </c>
    </row>
    <row r="67" spans="1:6" x14ac:dyDescent="0.2">
      <c r="A67" s="2" t="s">
        <v>86</v>
      </c>
      <c r="B67" s="421">
        <v>101</v>
      </c>
      <c r="C67" s="418">
        <v>0.103272631764412</v>
      </c>
      <c r="D67" s="418">
        <v>0.28557541966438299</v>
      </c>
      <c r="E67" s="418">
        <v>0.52648490667343095</v>
      </c>
      <c r="F67" s="418">
        <v>8.4667049348354298E-2</v>
      </c>
    </row>
    <row r="68" spans="1:6" x14ac:dyDescent="0.2">
      <c r="A68" s="2" t="s">
        <v>87</v>
      </c>
      <c r="B68" s="421">
        <v>87</v>
      </c>
      <c r="C68" s="418">
        <v>0.14406688511371599</v>
      </c>
      <c r="D68" s="418">
        <v>0.41458615660667397</v>
      </c>
      <c r="E68" s="418">
        <v>0.386763215065002</v>
      </c>
      <c r="F68" s="418">
        <v>5.4583717137575101E-2</v>
      </c>
    </row>
    <row r="69" spans="1:6" x14ac:dyDescent="0.2">
      <c r="A69" s="2" t="s">
        <v>88</v>
      </c>
      <c r="B69" s="421">
        <v>103</v>
      </c>
      <c r="C69" s="418">
        <v>0.123946122825146</v>
      </c>
      <c r="D69" s="418">
        <v>0.28790622949600198</v>
      </c>
      <c r="E69" s="418">
        <v>0.52021461725234996</v>
      </c>
      <c r="F69" s="418">
        <v>6.7933052778244005E-2</v>
      </c>
    </row>
    <row r="70" spans="1:6" x14ac:dyDescent="0.2">
      <c r="A70" s="2" t="s">
        <v>89</v>
      </c>
      <c r="B70" s="421">
        <v>92</v>
      </c>
      <c r="C70" s="418">
        <v>2.70920172333717E-2</v>
      </c>
      <c r="D70" s="418">
        <v>0.25014060735702498</v>
      </c>
      <c r="E70" s="418">
        <v>0.60220122337341297</v>
      </c>
      <c r="F70" s="418">
        <v>0.120566166937351</v>
      </c>
    </row>
    <row r="71" spans="1:6" x14ac:dyDescent="0.2">
      <c r="A71" s="3" t="s">
        <v>90</v>
      </c>
      <c r="B71" s="422">
        <v>72</v>
      </c>
      <c r="C71" s="419">
        <v>3.15276645123959E-2</v>
      </c>
      <c r="D71" s="419">
        <v>0.21093870699405701</v>
      </c>
      <c r="E71" s="419">
        <v>0.63255757093429599</v>
      </c>
      <c r="F71" s="419">
        <v>0.1249760389328</v>
      </c>
    </row>
    <row r="73" spans="1:6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361</v>
      </c>
    </row>
    <row r="4" spans="1:6" x14ac:dyDescent="0.2">
      <c r="A4" t="s">
        <v>23</v>
      </c>
    </row>
    <row r="5" spans="1:6" ht="25.5" x14ac:dyDescent="0.2">
      <c r="A5" s="4" t="s">
        <v>24</v>
      </c>
      <c r="B5" s="4" t="s">
        <v>4</v>
      </c>
      <c r="C5" s="4" t="s">
        <v>357</v>
      </c>
      <c r="D5" s="4" t="s">
        <v>358</v>
      </c>
      <c r="E5" s="4" t="s">
        <v>359</v>
      </c>
      <c r="F5" s="4" t="s">
        <v>360</v>
      </c>
    </row>
    <row r="6" spans="1:6" x14ac:dyDescent="0.2">
      <c r="A6" s="5" t="s">
        <v>26</v>
      </c>
      <c r="B6" s="426" t="s">
        <v>1</v>
      </c>
      <c r="C6" s="423" t="s">
        <v>1</v>
      </c>
      <c r="D6" s="423" t="s">
        <v>1</v>
      </c>
      <c r="E6" s="423" t="s">
        <v>1</v>
      </c>
      <c r="F6" s="423" t="s">
        <v>1</v>
      </c>
    </row>
    <row r="7" spans="1:6" x14ac:dyDescent="0.2">
      <c r="A7" s="2" t="s">
        <v>26</v>
      </c>
      <c r="B7" s="427">
        <v>8874</v>
      </c>
      <c r="C7" s="424">
        <v>0.27525949478149397</v>
      </c>
      <c r="D7" s="424">
        <v>0.389843910932541</v>
      </c>
      <c r="E7" s="424">
        <v>0.30538555979728699</v>
      </c>
      <c r="F7" s="424">
        <v>2.95110754668713E-2</v>
      </c>
    </row>
    <row r="8" spans="1:6" x14ac:dyDescent="0.2">
      <c r="A8" s="5" t="s">
        <v>27</v>
      </c>
      <c r="B8" s="426" t="s">
        <v>1</v>
      </c>
      <c r="C8" s="423" t="s">
        <v>1</v>
      </c>
      <c r="D8" s="423" t="s">
        <v>1</v>
      </c>
      <c r="E8" s="423" t="s">
        <v>1</v>
      </c>
      <c r="F8" s="423" t="s">
        <v>1</v>
      </c>
    </row>
    <row r="9" spans="1:6" x14ac:dyDescent="0.2">
      <c r="A9" s="2" t="s">
        <v>28</v>
      </c>
      <c r="B9" s="427">
        <v>99</v>
      </c>
      <c r="C9" s="424">
        <v>0.15399287641048401</v>
      </c>
      <c r="D9" s="424">
        <v>0.31255662441253701</v>
      </c>
      <c r="E9" s="424">
        <v>0.32699093222618097</v>
      </c>
      <c r="F9" s="424">
        <v>0.20645956695079801</v>
      </c>
    </row>
    <row r="10" spans="1:6" x14ac:dyDescent="0.2">
      <c r="A10" s="2" t="s">
        <v>29</v>
      </c>
      <c r="B10" s="427">
        <v>97</v>
      </c>
      <c r="C10" s="424">
        <v>0.15179821848869299</v>
      </c>
      <c r="D10" s="424">
        <v>0.25641825795173601</v>
      </c>
      <c r="E10" s="424">
        <v>0.4836106300354</v>
      </c>
      <c r="F10" s="424">
        <v>0.10817288607358901</v>
      </c>
    </row>
    <row r="11" spans="1:6" x14ac:dyDescent="0.2">
      <c r="A11" s="2" t="s">
        <v>30</v>
      </c>
      <c r="B11" s="427">
        <v>118</v>
      </c>
      <c r="C11" s="424">
        <v>0.235344722867012</v>
      </c>
      <c r="D11" s="424">
        <v>0.35588666796684298</v>
      </c>
      <c r="E11" s="424">
        <v>0.378036588430405</v>
      </c>
      <c r="F11" s="424">
        <v>3.0732031911611599E-2</v>
      </c>
    </row>
    <row r="12" spans="1:6" x14ac:dyDescent="0.2">
      <c r="A12" s="2" t="s">
        <v>31</v>
      </c>
      <c r="B12" s="427">
        <v>102</v>
      </c>
      <c r="C12" s="424">
        <v>0.19154870510101299</v>
      </c>
      <c r="D12" s="424">
        <v>0.36839249730110202</v>
      </c>
      <c r="E12" s="424">
        <v>0.386621534824371</v>
      </c>
      <c r="F12" s="424">
        <v>5.3437277674675002E-2</v>
      </c>
    </row>
    <row r="13" spans="1:6" x14ac:dyDescent="0.2">
      <c r="A13" s="2" t="s">
        <v>32</v>
      </c>
      <c r="B13" s="427">
        <v>105</v>
      </c>
      <c r="C13" s="424">
        <v>8.0140456557273906E-2</v>
      </c>
      <c r="D13" s="424">
        <v>0.338079392910004</v>
      </c>
      <c r="E13" s="424">
        <v>0.46346986293792702</v>
      </c>
      <c r="F13" s="424">
        <v>0.118310280144215</v>
      </c>
    </row>
    <row r="14" spans="1:6" x14ac:dyDescent="0.2">
      <c r="A14" s="2" t="s">
        <v>33</v>
      </c>
      <c r="B14" s="427">
        <v>95</v>
      </c>
      <c r="C14" s="424">
        <v>0.18570484220981601</v>
      </c>
      <c r="D14" s="424">
        <v>0.21528667211532601</v>
      </c>
      <c r="E14" s="424">
        <v>0.48706296086311301</v>
      </c>
      <c r="F14" s="424">
        <v>0.111945524811745</v>
      </c>
    </row>
    <row r="15" spans="1:6" x14ac:dyDescent="0.2">
      <c r="A15" s="2" t="s">
        <v>34</v>
      </c>
      <c r="B15" s="427">
        <v>89</v>
      </c>
      <c r="C15" s="424">
        <v>0.29651266336441001</v>
      </c>
      <c r="D15" s="424">
        <v>0.24409462511539501</v>
      </c>
      <c r="E15" s="424">
        <v>0.43918716907501198</v>
      </c>
      <c r="F15" s="424">
        <v>2.0205549895763401E-2</v>
      </c>
    </row>
    <row r="16" spans="1:6" x14ac:dyDescent="0.2">
      <c r="A16" s="2" t="s">
        <v>35</v>
      </c>
      <c r="B16" s="427">
        <v>98</v>
      </c>
      <c r="C16" s="424">
        <v>0.28488054871559099</v>
      </c>
      <c r="D16" s="424">
        <v>0.39958801865577698</v>
      </c>
      <c r="E16" s="424">
        <v>0.30398690700531</v>
      </c>
      <c r="F16" s="424">
        <v>1.15445274859667E-2</v>
      </c>
    </row>
    <row r="17" spans="1:6" x14ac:dyDescent="0.2">
      <c r="A17" s="2" t="s">
        <v>36</v>
      </c>
      <c r="B17" s="427">
        <v>71</v>
      </c>
      <c r="C17" s="424">
        <v>0.24124185740947701</v>
      </c>
      <c r="D17" s="424">
        <v>0.55841147899627697</v>
      </c>
      <c r="E17" s="424">
        <v>0.16956558823585499</v>
      </c>
      <c r="F17" s="424">
        <v>3.0781105160713199E-2</v>
      </c>
    </row>
    <row r="18" spans="1:6" x14ac:dyDescent="0.2">
      <c r="A18" s="2" t="s">
        <v>37</v>
      </c>
      <c r="B18" s="427">
        <v>76</v>
      </c>
      <c r="C18" s="424">
        <v>0.32334688305854797</v>
      </c>
      <c r="D18" s="424">
        <v>0.43738263845443698</v>
      </c>
      <c r="E18" s="424">
        <v>0.21302601695060699</v>
      </c>
      <c r="F18" s="424">
        <v>2.6244455948471999E-2</v>
      </c>
    </row>
    <row r="19" spans="1:6" x14ac:dyDescent="0.2">
      <c r="A19" s="2" t="s">
        <v>38</v>
      </c>
      <c r="B19" s="427">
        <v>94</v>
      </c>
      <c r="C19" s="424">
        <v>0.23478159308433499</v>
      </c>
      <c r="D19" s="424">
        <v>0.48789721727371199</v>
      </c>
      <c r="E19" s="424">
        <v>0.25401747226715099</v>
      </c>
      <c r="F19" s="424">
        <v>2.3303730413317701E-2</v>
      </c>
    </row>
    <row r="20" spans="1:6" x14ac:dyDescent="0.2">
      <c r="A20" s="2" t="s">
        <v>39</v>
      </c>
      <c r="B20" s="427">
        <v>90</v>
      </c>
      <c r="C20" s="424">
        <v>0.218727171421051</v>
      </c>
      <c r="D20" s="424">
        <v>0.42015826702117898</v>
      </c>
      <c r="E20" s="424">
        <v>0.34948539733886702</v>
      </c>
      <c r="F20" s="424">
        <v>1.16291483864188E-2</v>
      </c>
    </row>
    <row r="21" spans="1:6" x14ac:dyDescent="0.2">
      <c r="A21" s="2" t="s">
        <v>40</v>
      </c>
      <c r="B21" s="427">
        <v>72</v>
      </c>
      <c r="C21" s="424">
        <v>0.117458432912827</v>
      </c>
      <c r="D21" s="424">
        <v>0.41280522942543002</v>
      </c>
      <c r="E21" s="424">
        <v>0.40699180960655201</v>
      </c>
      <c r="F21" s="424">
        <v>6.2744528055190998E-2</v>
      </c>
    </row>
    <row r="22" spans="1:6" x14ac:dyDescent="0.2">
      <c r="A22" s="2" t="s">
        <v>41</v>
      </c>
      <c r="B22" s="427">
        <v>97</v>
      </c>
      <c r="C22" s="424">
        <v>0.18876342475414301</v>
      </c>
      <c r="D22" s="424">
        <v>0.43131941556930498</v>
      </c>
      <c r="E22" s="424">
        <v>0.37774854898452798</v>
      </c>
      <c r="F22" s="424">
        <v>2.1686109248548698E-3</v>
      </c>
    </row>
    <row r="23" spans="1:6" x14ac:dyDescent="0.2">
      <c r="A23" s="2" t="s">
        <v>42</v>
      </c>
      <c r="B23" s="427">
        <v>97</v>
      </c>
      <c r="C23" s="424">
        <v>0.36106821894645702</v>
      </c>
      <c r="D23" s="424">
        <v>0.29006370902061501</v>
      </c>
      <c r="E23" s="424">
        <v>0.34343034029007002</v>
      </c>
      <c r="F23" s="424">
        <v>5.4377424530684896E-3</v>
      </c>
    </row>
    <row r="24" spans="1:6" x14ac:dyDescent="0.2">
      <c r="A24" s="2" t="s">
        <v>43</v>
      </c>
      <c r="B24" s="427">
        <v>97</v>
      </c>
      <c r="C24" s="424">
        <v>0.233489945530891</v>
      </c>
      <c r="D24" s="424">
        <v>0.31680661439895602</v>
      </c>
      <c r="E24" s="424">
        <v>0.38018968701362599</v>
      </c>
      <c r="F24" s="424">
        <v>6.9513767957687406E-2</v>
      </c>
    </row>
    <row r="25" spans="1:6" x14ac:dyDescent="0.2">
      <c r="A25" s="2" t="s">
        <v>44</v>
      </c>
      <c r="B25" s="427">
        <v>95</v>
      </c>
      <c r="C25" s="424">
        <v>0.221479937434196</v>
      </c>
      <c r="D25" s="424">
        <v>0.44734537601470897</v>
      </c>
      <c r="E25" s="424">
        <v>0.32618245482444802</v>
      </c>
      <c r="F25" s="424">
        <v>4.9922484904527699E-3</v>
      </c>
    </row>
    <row r="26" spans="1:6" x14ac:dyDescent="0.2">
      <c r="A26" s="2" t="s">
        <v>45</v>
      </c>
      <c r="B26" s="427">
        <v>88</v>
      </c>
      <c r="C26" s="424">
        <v>0.38052725791931202</v>
      </c>
      <c r="D26" s="424">
        <v>0.319341361522675</v>
      </c>
      <c r="E26" s="424">
        <v>0.26722416281700101</v>
      </c>
      <c r="F26" s="424">
        <v>3.2907243818044697E-2</v>
      </c>
    </row>
    <row r="27" spans="1:6" x14ac:dyDescent="0.2">
      <c r="A27" s="2" t="s">
        <v>46</v>
      </c>
      <c r="B27" s="427">
        <v>82</v>
      </c>
      <c r="C27" s="424">
        <v>0.12946370244026201</v>
      </c>
      <c r="D27" s="424">
        <v>0.32127320766449002</v>
      </c>
      <c r="E27" s="424">
        <v>0.51534879207611095</v>
      </c>
      <c r="F27" s="424">
        <v>3.3914279192686102E-2</v>
      </c>
    </row>
    <row r="28" spans="1:6" x14ac:dyDescent="0.2">
      <c r="A28" s="2" t="s">
        <v>47</v>
      </c>
      <c r="B28" s="427">
        <v>98</v>
      </c>
      <c r="C28" s="424">
        <v>0.108711890876293</v>
      </c>
      <c r="D28" s="424">
        <v>0.37345552444458002</v>
      </c>
      <c r="E28" s="424">
        <v>0.47293117642402599</v>
      </c>
      <c r="F28" s="424">
        <v>4.4901426881551701E-2</v>
      </c>
    </row>
    <row r="29" spans="1:6" x14ac:dyDescent="0.2">
      <c r="A29" s="2" t="s">
        <v>48</v>
      </c>
      <c r="B29" s="427">
        <v>91</v>
      </c>
      <c r="C29" s="424">
        <v>0.17782334983348799</v>
      </c>
      <c r="D29" s="424">
        <v>0.44273960590362499</v>
      </c>
      <c r="E29" s="424">
        <v>0.36621871590614302</v>
      </c>
      <c r="F29" s="424">
        <v>1.3218339532613799E-2</v>
      </c>
    </row>
    <row r="30" spans="1:6" x14ac:dyDescent="0.2">
      <c r="A30" s="2" t="s">
        <v>49</v>
      </c>
      <c r="B30" s="427">
        <v>85</v>
      </c>
      <c r="C30" s="424">
        <v>8.0137811601161998E-2</v>
      </c>
      <c r="D30" s="424">
        <v>0.424733996391296</v>
      </c>
      <c r="E30" s="424">
        <v>0.40920066833496099</v>
      </c>
      <c r="F30" s="424">
        <v>8.5927516222000094E-2</v>
      </c>
    </row>
    <row r="31" spans="1:6" x14ac:dyDescent="0.2">
      <c r="A31" s="2" t="s">
        <v>50</v>
      </c>
      <c r="B31" s="427">
        <v>76</v>
      </c>
      <c r="C31" s="424">
        <v>9.0352535247802707E-2</v>
      </c>
      <c r="D31" s="424">
        <v>0.44118174910545299</v>
      </c>
      <c r="E31" s="424">
        <v>0.42503830790519698</v>
      </c>
      <c r="F31" s="424">
        <v>4.3427411466836902E-2</v>
      </c>
    </row>
    <row r="32" spans="1:6" x14ac:dyDescent="0.2">
      <c r="A32" s="2" t="s">
        <v>51</v>
      </c>
      <c r="B32" s="427">
        <v>102</v>
      </c>
      <c r="C32" s="424">
        <v>0.27748963236808799</v>
      </c>
      <c r="D32" s="424">
        <v>0.366559118032455</v>
      </c>
      <c r="E32" s="424">
        <v>0.33107602596282998</v>
      </c>
      <c r="F32" s="424">
        <v>2.4875205010175701E-2</v>
      </c>
    </row>
    <row r="33" spans="1:6" x14ac:dyDescent="0.2">
      <c r="A33" s="2" t="s">
        <v>52</v>
      </c>
      <c r="B33" s="427">
        <v>91</v>
      </c>
      <c r="C33" s="424">
        <v>0.14464190602302601</v>
      </c>
      <c r="D33" s="424">
        <v>0.41793042421340898</v>
      </c>
      <c r="E33" s="424">
        <v>0.42918992042541498</v>
      </c>
      <c r="F33" s="424">
        <v>8.2377623766660708E-3</v>
      </c>
    </row>
    <row r="34" spans="1:6" x14ac:dyDescent="0.2">
      <c r="A34" s="2" t="s">
        <v>53</v>
      </c>
      <c r="B34" s="427">
        <v>90</v>
      </c>
      <c r="C34" s="424">
        <v>0.138260617852211</v>
      </c>
      <c r="D34" s="424">
        <v>0.36931797862052901</v>
      </c>
      <c r="E34" s="424">
        <v>0.47366032004356401</v>
      </c>
      <c r="F34" s="424">
        <v>1.8761062994599301E-2</v>
      </c>
    </row>
    <row r="35" spans="1:6" x14ac:dyDescent="0.2">
      <c r="A35" s="2" t="s">
        <v>54</v>
      </c>
      <c r="B35" s="427">
        <v>93</v>
      </c>
      <c r="C35" s="424">
        <v>0.180044606328011</v>
      </c>
      <c r="D35" s="424">
        <v>0.45262613892555198</v>
      </c>
      <c r="E35" s="424">
        <v>0.31146532297134399</v>
      </c>
      <c r="F35" s="424">
        <v>5.5863954126834897E-2</v>
      </c>
    </row>
    <row r="36" spans="1:6" x14ac:dyDescent="0.2">
      <c r="A36" s="2" t="s">
        <v>55</v>
      </c>
      <c r="B36" s="427">
        <v>72</v>
      </c>
      <c r="C36" s="424">
        <v>0.18117992579937001</v>
      </c>
      <c r="D36" s="424">
        <v>0.48601618409156799</v>
      </c>
      <c r="E36" s="424">
        <v>0.28726255893707298</v>
      </c>
      <c r="F36" s="424">
        <v>4.5541319996118497E-2</v>
      </c>
    </row>
    <row r="37" spans="1:6" x14ac:dyDescent="0.2">
      <c r="A37" s="2" t="s">
        <v>56</v>
      </c>
      <c r="B37" s="427">
        <v>83</v>
      </c>
      <c r="C37" s="424">
        <v>0.13050660490989699</v>
      </c>
      <c r="D37" s="424">
        <v>0.44919180870056202</v>
      </c>
      <c r="E37" s="424">
        <v>0.38178887963295</v>
      </c>
      <c r="F37" s="424">
        <v>3.8512710481882102E-2</v>
      </c>
    </row>
    <row r="38" spans="1:6" x14ac:dyDescent="0.2">
      <c r="A38" s="2" t="s">
        <v>57</v>
      </c>
      <c r="B38" s="427">
        <v>101</v>
      </c>
      <c r="C38" s="424">
        <v>0.18572285771369901</v>
      </c>
      <c r="D38" s="424">
        <v>0.33723640441894498</v>
      </c>
      <c r="E38" s="424">
        <v>0.43294903635978699</v>
      </c>
      <c r="F38" s="424">
        <v>4.4091712683439303E-2</v>
      </c>
    </row>
    <row r="39" spans="1:6" x14ac:dyDescent="0.2">
      <c r="A39" s="2" t="s">
        <v>58</v>
      </c>
      <c r="B39" s="427">
        <v>101</v>
      </c>
      <c r="C39" s="424">
        <v>0.30490326881408703</v>
      </c>
      <c r="D39" s="424">
        <v>0.38510078191757202</v>
      </c>
      <c r="E39" s="424">
        <v>0.27959972620010398</v>
      </c>
      <c r="F39" s="424">
        <v>3.0396206304431E-2</v>
      </c>
    </row>
    <row r="40" spans="1:6" x14ac:dyDescent="0.2">
      <c r="A40" s="2" t="s">
        <v>59</v>
      </c>
      <c r="B40" s="427">
        <v>90</v>
      </c>
      <c r="C40" s="424">
        <v>0.277715504169464</v>
      </c>
      <c r="D40" s="424">
        <v>0.42506462335586498</v>
      </c>
      <c r="E40" s="424">
        <v>0.27617824077606201</v>
      </c>
      <c r="F40" s="424">
        <v>2.1041642874479301E-2</v>
      </c>
    </row>
    <row r="41" spans="1:6" x14ac:dyDescent="0.2">
      <c r="A41" s="2" t="s">
        <v>60</v>
      </c>
      <c r="B41" s="427">
        <v>89</v>
      </c>
      <c r="C41" s="424">
        <v>0.34526002407074002</v>
      </c>
      <c r="D41" s="424">
        <v>0.38749578595161399</v>
      </c>
      <c r="E41" s="424">
        <v>0.26724421977996798</v>
      </c>
      <c r="F41" s="424">
        <v>0</v>
      </c>
    </row>
    <row r="42" spans="1:6" x14ac:dyDescent="0.2">
      <c r="A42" s="2" t="s">
        <v>61</v>
      </c>
      <c r="B42" s="427">
        <v>92</v>
      </c>
      <c r="C42" s="424">
        <v>0.21406587958335899</v>
      </c>
      <c r="D42" s="424">
        <v>0.32321700453758201</v>
      </c>
      <c r="E42" s="424">
        <v>0.39551144838333102</v>
      </c>
      <c r="F42" s="424">
        <v>6.7205660045146901E-2</v>
      </c>
    </row>
    <row r="43" spans="1:6" x14ac:dyDescent="0.2">
      <c r="A43" s="2" t="s">
        <v>62</v>
      </c>
      <c r="B43" s="427">
        <v>88</v>
      </c>
      <c r="C43" s="424">
        <v>0.25553125143051098</v>
      </c>
      <c r="D43" s="424">
        <v>0.262177795171738</v>
      </c>
      <c r="E43" s="424">
        <v>0.393707275390625</v>
      </c>
      <c r="F43" s="424">
        <v>8.8583685457706507E-2</v>
      </c>
    </row>
    <row r="44" spans="1:6" x14ac:dyDescent="0.2">
      <c r="A44" s="2" t="s">
        <v>63</v>
      </c>
      <c r="B44" s="427">
        <v>93</v>
      </c>
      <c r="C44" s="424">
        <v>0.182669803500175</v>
      </c>
      <c r="D44" s="424">
        <v>0.31163415312767001</v>
      </c>
      <c r="E44" s="424">
        <v>0.45153141021728499</v>
      </c>
      <c r="F44" s="424">
        <v>5.41646517813206E-2</v>
      </c>
    </row>
    <row r="45" spans="1:6" x14ac:dyDescent="0.2">
      <c r="A45" s="2" t="s">
        <v>64</v>
      </c>
      <c r="B45" s="427">
        <v>96</v>
      </c>
      <c r="C45" s="424">
        <v>0.27314096689224199</v>
      </c>
      <c r="D45" s="424">
        <v>0.43707102537155201</v>
      </c>
      <c r="E45" s="424">
        <v>0.289788007736206</v>
      </c>
      <c r="F45" s="424">
        <v>0</v>
      </c>
    </row>
    <row r="46" spans="1:6" x14ac:dyDescent="0.2">
      <c r="A46" s="2" t="s">
        <v>65</v>
      </c>
      <c r="B46" s="427">
        <v>97</v>
      </c>
      <c r="C46" s="424">
        <v>0.267005264759064</v>
      </c>
      <c r="D46" s="424">
        <v>0.48589888215065002</v>
      </c>
      <c r="E46" s="424">
        <v>0.24709585309028601</v>
      </c>
      <c r="F46" s="424">
        <v>0</v>
      </c>
    </row>
    <row r="47" spans="1:6" x14ac:dyDescent="0.2">
      <c r="A47" s="2" t="s">
        <v>66</v>
      </c>
      <c r="B47" s="427">
        <v>96</v>
      </c>
      <c r="C47" s="424">
        <v>0.19552214443683599</v>
      </c>
      <c r="D47" s="424">
        <v>0.32069626450538602</v>
      </c>
      <c r="E47" s="424">
        <v>0.39575427770614602</v>
      </c>
      <c r="F47" s="424">
        <v>8.8027290999889402E-2</v>
      </c>
    </row>
    <row r="48" spans="1:6" x14ac:dyDescent="0.2">
      <c r="A48" s="2" t="s">
        <v>67</v>
      </c>
      <c r="B48" s="427">
        <v>84</v>
      </c>
      <c r="C48" s="424">
        <v>0.161741077899933</v>
      </c>
      <c r="D48" s="424">
        <v>0.26320967078208901</v>
      </c>
      <c r="E48" s="424">
        <v>0.53189021348953203</v>
      </c>
      <c r="F48" s="424">
        <v>4.3158993124961902E-2</v>
      </c>
    </row>
    <row r="49" spans="1:6" x14ac:dyDescent="0.2">
      <c r="A49" s="2" t="s">
        <v>68</v>
      </c>
      <c r="B49" s="427">
        <v>82</v>
      </c>
      <c r="C49" s="424">
        <v>0.123275309801102</v>
      </c>
      <c r="D49" s="424">
        <v>0.43773129582405101</v>
      </c>
      <c r="E49" s="424">
        <v>0.37150233983993503</v>
      </c>
      <c r="F49" s="424">
        <v>6.7491069436073303E-2</v>
      </c>
    </row>
    <row r="50" spans="1:6" x14ac:dyDescent="0.2">
      <c r="A50" s="2" t="s">
        <v>69</v>
      </c>
      <c r="B50" s="427">
        <v>66</v>
      </c>
      <c r="C50" s="424">
        <v>0.38590091466903698</v>
      </c>
      <c r="D50" s="424">
        <v>0.50898659229278598</v>
      </c>
      <c r="E50" s="424">
        <v>8.9518360793590504E-2</v>
      </c>
      <c r="F50" s="424">
        <v>1.55941331759095E-2</v>
      </c>
    </row>
    <row r="51" spans="1:6" x14ac:dyDescent="0.2">
      <c r="A51" s="2" t="s">
        <v>70</v>
      </c>
      <c r="B51" s="427">
        <v>94</v>
      </c>
      <c r="C51" s="424">
        <v>0.50302058458328203</v>
      </c>
      <c r="D51" s="424">
        <v>0.345325857400894</v>
      </c>
      <c r="E51" s="424">
        <v>0.151653543114662</v>
      </c>
      <c r="F51" s="424">
        <v>0</v>
      </c>
    </row>
    <row r="52" spans="1:6" x14ac:dyDescent="0.2">
      <c r="A52" s="2" t="s">
        <v>71</v>
      </c>
      <c r="B52" s="427">
        <v>80</v>
      </c>
      <c r="C52" s="424">
        <v>0.13145112991332999</v>
      </c>
      <c r="D52" s="424">
        <v>0.53548204898834195</v>
      </c>
      <c r="E52" s="424">
        <v>0.30785641074180597</v>
      </c>
      <c r="F52" s="424">
        <v>2.52103917300701E-2</v>
      </c>
    </row>
    <row r="53" spans="1:6" x14ac:dyDescent="0.2">
      <c r="A53" s="2" t="s">
        <v>72</v>
      </c>
      <c r="B53" s="427">
        <v>91</v>
      </c>
      <c r="C53" s="424">
        <v>0.231616705656052</v>
      </c>
      <c r="D53" s="424">
        <v>0.44770494103431702</v>
      </c>
      <c r="E53" s="424">
        <v>0.311030954122543</v>
      </c>
      <c r="F53" s="424">
        <v>9.6473768353462202E-3</v>
      </c>
    </row>
    <row r="54" spans="1:6" x14ac:dyDescent="0.2">
      <c r="A54" s="2" t="s">
        <v>73</v>
      </c>
      <c r="B54" s="427">
        <v>89</v>
      </c>
      <c r="C54" s="424">
        <v>0.55860000848770097</v>
      </c>
      <c r="D54" s="424">
        <v>0.30753099918365501</v>
      </c>
      <c r="E54" s="424">
        <v>0.13386896252632099</v>
      </c>
      <c r="F54" s="424">
        <v>0</v>
      </c>
    </row>
    <row r="55" spans="1:6" x14ac:dyDescent="0.2">
      <c r="A55" s="2" t="s">
        <v>74</v>
      </c>
      <c r="B55" s="427">
        <v>88</v>
      </c>
      <c r="C55" s="424">
        <v>0.24399049580097201</v>
      </c>
      <c r="D55" s="424">
        <v>0.34469306468963601</v>
      </c>
      <c r="E55" s="424">
        <v>0.40417522192001298</v>
      </c>
      <c r="F55" s="424">
        <v>7.1412026882171596E-3</v>
      </c>
    </row>
    <row r="56" spans="1:6" x14ac:dyDescent="0.2">
      <c r="A56" s="2" t="s">
        <v>75</v>
      </c>
      <c r="B56" s="427">
        <v>102</v>
      </c>
      <c r="C56" s="424">
        <v>0.217330276966095</v>
      </c>
      <c r="D56" s="424">
        <v>0.379914820194244</v>
      </c>
      <c r="E56" s="424">
        <v>0.35825598239898698</v>
      </c>
      <c r="F56" s="424">
        <v>4.4498927891254397E-2</v>
      </c>
    </row>
    <row r="57" spans="1:6" x14ac:dyDescent="0.2">
      <c r="A57" s="2" t="s">
        <v>76</v>
      </c>
      <c r="B57" s="427">
        <v>89</v>
      </c>
      <c r="C57" s="424">
        <v>0.33693581819534302</v>
      </c>
      <c r="D57" s="424">
        <v>0.40860858559608498</v>
      </c>
      <c r="E57" s="424">
        <v>0.22332036495208701</v>
      </c>
      <c r="F57" s="424">
        <v>3.1135231256484999E-2</v>
      </c>
    </row>
    <row r="58" spans="1:6" x14ac:dyDescent="0.2">
      <c r="A58" s="2" t="s">
        <v>77</v>
      </c>
      <c r="B58" s="427">
        <v>93</v>
      </c>
      <c r="C58" s="424">
        <v>0.351521015167236</v>
      </c>
      <c r="D58" s="424">
        <v>0.41968962550163302</v>
      </c>
      <c r="E58" s="424">
        <v>0.225015223026276</v>
      </c>
      <c r="F58" s="424">
        <v>3.77415749244392E-3</v>
      </c>
    </row>
    <row r="59" spans="1:6" x14ac:dyDescent="0.2">
      <c r="A59" s="2" t="s">
        <v>78</v>
      </c>
      <c r="B59" s="427">
        <v>85</v>
      </c>
      <c r="C59" s="424">
        <v>0.33098220825195301</v>
      </c>
      <c r="D59" s="424">
        <v>0.280843526124954</v>
      </c>
      <c r="E59" s="424">
        <v>0.34147283434867898</v>
      </c>
      <c r="F59" s="424">
        <v>4.6701442450285E-2</v>
      </c>
    </row>
    <row r="60" spans="1:6" x14ac:dyDescent="0.2">
      <c r="A60" s="2" t="s">
        <v>79</v>
      </c>
      <c r="B60" s="427">
        <v>86</v>
      </c>
      <c r="C60" s="424">
        <v>0.19674308598041501</v>
      </c>
      <c r="D60" s="424">
        <v>0.32767921686172502</v>
      </c>
      <c r="E60" s="424">
        <v>0.44068041443824801</v>
      </c>
      <c r="F60" s="424">
        <v>3.4897290170192698E-2</v>
      </c>
    </row>
    <row r="61" spans="1:6" x14ac:dyDescent="0.2">
      <c r="A61" s="2" t="s">
        <v>80</v>
      </c>
      <c r="B61" s="427">
        <v>82</v>
      </c>
      <c r="C61" s="424">
        <v>0.114587709307671</v>
      </c>
      <c r="D61" s="424">
        <v>0.42436659336090099</v>
      </c>
      <c r="E61" s="424">
        <v>0.43594515323638899</v>
      </c>
      <c r="F61" s="424">
        <v>2.5100544095039399E-2</v>
      </c>
    </row>
    <row r="62" spans="1:6" x14ac:dyDescent="0.2">
      <c r="A62" s="2" t="s">
        <v>81</v>
      </c>
      <c r="B62" s="427">
        <v>111</v>
      </c>
      <c r="C62" s="424">
        <v>0.30331680178642301</v>
      </c>
      <c r="D62" s="424">
        <v>0.336669981479645</v>
      </c>
      <c r="E62" s="424">
        <v>0.34283569455146801</v>
      </c>
      <c r="F62" s="424">
        <v>1.71775501221418E-2</v>
      </c>
    </row>
    <row r="63" spans="1:6" x14ac:dyDescent="0.2">
      <c r="A63" s="2" t="s">
        <v>82</v>
      </c>
      <c r="B63" s="427">
        <v>88</v>
      </c>
      <c r="C63" s="424">
        <v>0.22550041973590901</v>
      </c>
      <c r="D63" s="424">
        <v>0.414800584316254</v>
      </c>
      <c r="E63" s="424">
        <v>0.33312383294105502</v>
      </c>
      <c r="F63" s="424">
        <v>2.65751611441374E-2</v>
      </c>
    </row>
    <row r="64" spans="1:6" x14ac:dyDescent="0.2">
      <c r="A64" s="2" t="s">
        <v>83</v>
      </c>
      <c r="B64" s="427">
        <v>91</v>
      </c>
      <c r="C64" s="424">
        <v>0.13380394876003299</v>
      </c>
      <c r="D64" s="424">
        <v>0.30097767710685702</v>
      </c>
      <c r="E64" s="424">
        <v>0.496239483356476</v>
      </c>
      <c r="F64" s="424">
        <v>6.8978883326053606E-2</v>
      </c>
    </row>
    <row r="65" spans="1:6" x14ac:dyDescent="0.2">
      <c r="A65" s="2" t="s">
        <v>84</v>
      </c>
      <c r="B65" s="427">
        <v>75</v>
      </c>
      <c r="C65" s="424">
        <v>8.9944779872894301E-2</v>
      </c>
      <c r="D65" s="424">
        <v>0.39708402752876298</v>
      </c>
      <c r="E65" s="424">
        <v>0.46707344055175798</v>
      </c>
      <c r="F65" s="424">
        <v>4.5897748321294798E-2</v>
      </c>
    </row>
    <row r="66" spans="1:6" x14ac:dyDescent="0.2">
      <c r="A66" s="2" t="s">
        <v>85</v>
      </c>
      <c r="B66" s="427">
        <v>89</v>
      </c>
      <c r="C66" s="424">
        <v>0.14992225170135501</v>
      </c>
      <c r="D66" s="424">
        <v>0.31345662474632302</v>
      </c>
      <c r="E66" s="424">
        <v>0.49697166681289701</v>
      </c>
      <c r="F66" s="424">
        <v>3.9649467915296603E-2</v>
      </c>
    </row>
    <row r="67" spans="1:6" x14ac:dyDescent="0.2">
      <c r="A67" s="2" t="s">
        <v>86</v>
      </c>
      <c r="B67" s="427">
        <v>101</v>
      </c>
      <c r="C67" s="424">
        <v>0.13337999582290599</v>
      </c>
      <c r="D67" s="424">
        <v>0.45410457253456099</v>
      </c>
      <c r="E67" s="424">
        <v>0.37089574337005599</v>
      </c>
      <c r="F67" s="424">
        <v>4.16196957230568E-2</v>
      </c>
    </row>
    <row r="68" spans="1:6" x14ac:dyDescent="0.2">
      <c r="A68" s="2" t="s">
        <v>87</v>
      </c>
      <c r="B68" s="427">
        <v>87</v>
      </c>
      <c r="C68" s="424">
        <v>0.22089137136936199</v>
      </c>
      <c r="D68" s="424">
        <v>0.50193518400192305</v>
      </c>
      <c r="E68" s="424">
        <v>0.25146415829658503</v>
      </c>
      <c r="F68" s="424">
        <v>2.5709295645356199E-2</v>
      </c>
    </row>
    <row r="69" spans="1:6" x14ac:dyDescent="0.2">
      <c r="A69" s="2" t="s">
        <v>88</v>
      </c>
      <c r="B69" s="427">
        <v>103</v>
      </c>
      <c r="C69" s="424">
        <v>0.188158988952637</v>
      </c>
      <c r="D69" s="424">
        <v>0.37235406041145303</v>
      </c>
      <c r="E69" s="424">
        <v>0.43395984172821001</v>
      </c>
      <c r="F69" s="424">
        <v>5.5271298624575103E-3</v>
      </c>
    </row>
    <row r="70" spans="1:6" x14ac:dyDescent="0.2">
      <c r="A70" s="2" t="s">
        <v>89</v>
      </c>
      <c r="B70" s="427">
        <v>92</v>
      </c>
      <c r="C70" s="424">
        <v>0.12913826107978801</v>
      </c>
      <c r="D70" s="424">
        <v>0.37632310390472401</v>
      </c>
      <c r="E70" s="424">
        <v>0.45435428619384799</v>
      </c>
      <c r="F70" s="424">
        <v>4.0184363722801202E-2</v>
      </c>
    </row>
    <row r="71" spans="1:6" x14ac:dyDescent="0.2">
      <c r="A71" s="3" t="s">
        <v>90</v>
      </c>
      <c r="B71" s="428">
        <v>72</v>
      </c>
      <c r="C71" s="425">
        <v>4.0373723953962298E-2</v>
      </c>
      <c r="D71" s="425">
        <v>0.41889008879661599</v>
      </c>
      <c r="E71" s="425">
        <v>0.44165027141571001</v>
      </c>
      <c r="F71" s="425">
        <v>9.9085934460163103E-2</v>
      </c>
    </row>
    <row r="73" spans="1:6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C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3" width="12.77734375" bestFit="1" customWidth="1"/>
  </cols>
  <sheetData>
    <row r="1" spans="1:3" x14ac:dyDescent="0.2">
      <c r="A1" s="16" t="str">
        <f>HYPERLINK("#'Inhalt'!A1", "Inhalt")</f>
        <v>Inhalt</v>
      </c>
    </row>
    <row r="3" spans="1:3" x14ac:dyDescent="0.2">
      <c r="A3" s="1" t="s">
        <v>362</v>
      </c>
    </row>
    <row r="4" spans="1:3" x14ac:dyDescent="0.2">
      <c r="A4" t="s">
        <v>23</v>
      </c>
    </row>
    <row r="5" spans="1:3" x14ac:dyDescent="0.2">
      <c r="A5" s="4" t="s">
        <v>24</v>
      </c>
      <c r="B5" s="4" t="s">
        <v>4</v>
      </c>
      <c r="C5" s="4" t="s">
        <v>362</v>
      </c>
    </row>
    <row r="6" spans="1:3" x14ac:dyDescent="0.2">
      <c r="A6" s="5" t="s">
        <v>26</v>
      </c>
      <c r="B6" s="432" t="s">
        <v>1</v>
      </c>
      <c r="C6" s="429" t="s">
        <v>1</v>
      </c>
    </row>
    <row r="7" spans="1:3" x14ac:dyDescent="0.2">
      <c r="A7" s="2" t="s">
        <v>26</v>
      </c>
      <c r="B7" s="433">
        <v>9706</v>
      </c>
      <c r="C7" s="430">
        <v>1</v>
      </c>
    </row>
    <row r="8" spans="1:3" x14ac:dyDescent="0.2">
      <c r="A8" s="5" t="s">
        <v>27</v>
      </c>
      <c r="B8" s="432" t="s">
        <v>1</v>
      </c>
      <c r="C8" s="429" t="s">
        <v>1</v>
      </c>
    </row>
    <row r="9" spans="1:3" x14ac:dyDescent="0.2">
      <c r="A9" s="2" t="s">
        <v>28</v>
      </c>
      <c r="B9" s="433">
        <v>106</v>
      </c>
      <c r="C9" s="430">
        <v>1</v>
      </c>
    </row>
    <row r="10" spans="1:3" x14ac:dyDescent="0.2">
      <c r="A10" s="2" t="s">
        <v>29</v>
      </c>
      <c r="B10" s="433">
        <v>107</v>
      </c>
      <c r="C10" s="430">
        <v>1</v>
      </c>
    </row>
    <row r="11" spans="1:3" x14ac:dyDescent="0.2">
      <c r="A11" s="2" t="s">
        <v>30</v>
      </c>
      <c r="B11" s="433">
        <v>128</v>
      </c>
      <c r="C11" s="430">
        <v>1</v>
      </c>
    </row>
    <row r="12" spans="1:3" x14ac:dyDescent="0.2">
      <c r="A12" s="2" t="s">
        <v>31</v>
      </c>
      <c r="B12" s="433">
        <v>111</v>
      </c>
      <c r="C12" s="430">
        <v>1</v>
      </c>
    </row>
    <row r="13" spans="1:3" x14ac:dyDescent="0.2">
      <c r="A13" s="2" t="s">
        <v>32</v>
      </c>
      <c r="B13" s="433">
        <v>109</v>
      </c>
      <c r="C13" s="430">
        <v>1</v>
      </c>
    </row>
    <row r="14" spans="1:3" x14ac:dyDescent="0.2">
      <c r="A14" s="2" t="s">
        <v>33</v>
      </c>
      <c r="B14" s="433">
        <v>98</v>
      </c>
      <c r="C14" s="430">
        <v>1</v>
      </c>
    </row>
    <row r="15" spans="1:3" x14ac:dyDescent="0.2">
      <c r="A15" s="2" t="s">
        <v>34</v>
      </c>
      <c r="B15" s="433">
        <v>95</v>
      </c>
      <c r="C15" s="430">
        <v>1</v>
      </c>
    </row>
    <row r="16" spans="1:3" x14ac:dyDescent="0.2">
      <c r="A16" s="2" t="s">
        <v>35</v>
      </c>
      <c r="B16" s="433">
        <v>108</v>
      </c>
      <c r="C16" s="430">
        <v>1</v>
      </c>
    </row>
    <row r="17" spans="1:3" x14ac:dyDescent="0.2">
      <c r="A17" s="2" t="s">
        <v>36</v>
      </c>
      <c r="B17" s="433">
        <v>83</v>
      </c>
      <c r="C17" s="430">
        <v>1</v>
      </c>
    </row>
    <row r="18" spans="1:3" x14ac:dyDescent="0.2">
      <c r="A18" s="2" t="s">
        <v>37</v>
      </c>
      <c r="B18" s="433">
        <v>81</v>
      </c>
      <c r="C18" s="430">
        <v>1</v>
      </c>
    </row>
    <row r="19" spans="1:3" x14ac:dyDescent="0.2">
      <c r="A19" s="2" t="s">
        <v>38</v>
      </c>
      <c r="B19" s="433">
        <v>102</v>
      </c>
      <c r="C19" s="430">
        <v>1</v>
      </c>
    </row>
    <row r="20" spans="1:3" x14ac:dyDescent="0.2">
      <c r="A20" s="2" t="s">
        <v>39</v>
      </c>
      <c r="B20" s="433">
        <v>102</v>
      </c>
      <c r="C20" s="430">
        <v>1</v>
      </c>
    </row>
    <row r="21" spans="1:3" x14ac:dyDescent="0.2">
      <c r="A21" s="2" t="s">
        <v>40</v>
      </c>
      <c r="B21" s="433">
        <v>87</v>
      </c>
      <c r="C21" s="430">
        <v>1</v>
      </c>
    </row>
    <row r="22" spans="1:3" x14ac:dyDescent="0.2">
      <c r="A22" s="2" t="s">
        <v>41</v>
      </c>
      <c r="B22" s="433">
        <v>107</v>
      </c>
      <c r="C22" s="430">
        <v>1</v>
      </c>
    </row>
    <row r="23" spans="1:3" x14ac:dyDescent="0.2">
      <c r="A23" s="2" t="s">
        <v>42</v>
      </c>
      <c r="B23" s="433">
        <v>104</v>
      </c>
      <c r="C23" s="430">
        <v>1</v>
      </c>
    </row>
    <row r="24" spans="1:3" x14ac:dyDescent="0.2">
      <c r="A24" s="2" t="s">
        <v>43</v>
      </c>
      <c r="B24" s="433">
        <v>102</v>
      </c>
      <c r="C24" s="430">
        <v>1</v>
      </c>
    </row>
    <row r="25" spans="1:3" x14ac:dyDescent="0.2">
      <c r="A25" s="2" t="s">
        <v>44</v>
      </c>
      <c r="B25" s="433">
        <v>103</v>
      </c>
      <c r="C25" s="430">
        <v>1</v>
      </c>
    </row>
    <row r="26" spans="1:3" x14ac:dyDescent="0.2">
      <c r="A26" s="2" t="s">
        <v>45</v>
      </c>
      <c r="B26" s="433">
        <v>101</v>
      </c>
      <c r="C26" s="430">
        <v>1</v>
      </c>
    </row>
    <row r="27" spans="1:3" x14ac:dyDescent="0.2">
      <c r="A27" s="2" t="s">
        <v>46</v>
      </c>
      <c r="B27" s="433">
        <v>95</v>
      </c>
      <c r="C27" s="430">
        <v>1</v>
      </c>
    </row>
    <row r="28" spans="1:3" x14ac:dyDescent="0.2">
      <c r="A28" s="2" t="s">
        <v>47</v>
      </c>
      <c r="B28" s="433">
        <v>106</v>
      </c>
      <c r="C28" s="430">
        <v>1</v>
      </c>
    </row>
    <row r="29" spans="1:3" x14ac:dyDescent="0.2">
      <c r="A29" s="2" t="s">
        <v>48</v>
      </c>
      <c r="B29" s="433">
        <v>100</v>
      </c>
      <c r="C29" s="430">
        <v>1</v>
      </c>
    </row>
    <row r="30" spans="1:3" x14ac:dyDescent="0.2">
      <c r="A30" s="2" t="s">
        <v>49</v>
      </c>
      <c r="B30" s="433">
        <v>92</v>
      </c>
      <c r="C30" s="430">
        <v>1</v>
      </c>
    </row>
    <row r="31" spans="1:3" x14ac:dyDescent="0.2">
      <c r="A31" s="2" t="s">
        <v>50</v>
      </c>
      <c r="B31" s="433">
        <v>83</v>
      </c>
      <c r="C31" s="430">
        <v>1</v>
      </c>
    </row>
    <row r="32" spans="1:3" x14ac:dyDescent="0.2">
      <c r="A32" s="2" t="s">
        <v>51</v>
      </c>
      <c r="B32" s="433">
        <v>108</v>
      </c>
      <c r="C32" s="430">
        <v>1</v>
      </c>
    </row>
    <row r="33" spans="1:3" x14ac:dyDescent="0.2">
      <c r="A33" s="2" t="s">
        <v>52</v>
      </c>
      <c r="B33" s="433">
        <v>98</v>
      </c>
      <c r="C33" s="430">
        <v>1</v>
      </c>
    </row>
    <row r="34" spans="1:3" x14ac:dyDescent="0.2">
      <c r="A34" s="2" t="s">
        <v>53</v>
      </c>
      <c r="B34" s="433">
        <v>100</v>
      </c>
      <c r="C34" s="430">
        <v>1</v>
      </c>
    </row>
    <row r="35" spans="1:3" x14ac:dyDescent="0.2">
      <c r="A35" s="2" t="s">
        <v>54</v>
      </c>
      <c r="B35" s="433">
        <v>108</v>
      </c>
      <c r="C35" s="430">
        <v>1</v>
      </c>
    </row>
    <row r="36" spans="1:3" x14ac:dyDescent="0.2">
      <c r="A36" s="2" t="s">
        <v>55</v>
      </c>
      <c r="B36" s="433">
        <v>88</v>
      </c>
      <c r="C36" s="430">
        <v>1</v>
      </c>
    </row>
    <row r="37" spans="1:3" x14ac:dyDescent="0.2">
      <c r="A37" s="2" t="s">
        <v>56</v>
      </c>
      <c r="B37" s="433">
        <v>92</v>
      </c>
      <c r="C37" s="430">
        <v>1</v>
      </c>
    </row>
    <row r="38" spans="1:3" x14ac:dyDescent="0.2">
      <c r="A38" s="2" t="s">
        <v>57</v>
      </c>
      <c r="B38" s="433">
        <v>106</v>
      </c>
      <c r="C38" s="430">
        <v>1</v>
      </c>
    </row>
    <row r="39" spans="1:3" x14ac:dyDescent="0.2">
      <c r="A39" s="2" t="s">
        <v>58</v>
      </c>
      <c r="B39" s="433">
        <v>106</v>
      </c>
      <c r="C39" s="430">
        <v>1</v>
      </c>
    </row>
    <row r="40" spans="1:3" x14ac:dyDescent="0.2">
      <c r="A40" s="2" t="s">
        <v>59</v>
      </c>
      <c r="B40" s="433">
        <v>104</v>
      </c>
      <c r="C40" s="430">
        <v>1</v>
      </c>
    </row>
    <row r="41" spans="1:3" x14ac:dyDescent="0.2">
      <c r="A41" s="2" t="s">
        <v>60</v>
      </c>
      <c r="B41" s="433">
        <v>101</v>
      </c>
      <c r="C41" s="430">
        <v>1</v>
      </c>
    </row>
    <row r="42" spans="1:3" x14ac:dyDescent="0.2">
      <c r="A42" s="2" t="s">
        <v>61</v>
      </c>
      <c r="B42" s="433">
        <v>103</v>
      </c>
      <c r="C42" s="430">
        <v>1</v>
      </c>
    </row>
    <row r="43" spans="1:3" x14ac:dyDescent="0.2">
      <c r="A43" s="2" t="s">
        <v>62</v>
      </c>
      <c r="B43" s="433">
        <v>92</v>
      </c>
      <c r="C43" s="430">
        <v>1</v>
      </c>
    </row>
    <row r="44" spans="1:3" x14ac:dyDescent="0.2">
      <c r="A44" s="2" t="s">
        <v>63</v>
      </c>
      <c r="B44" s="433">
        <v>97</v>
      </c>
      <c r="C44" s="430">
        <v>1</v>
      </c>
    </row>
    <row r="45" spans="1:3" x14ac:dyDescent="0.2">
      <c r="A45" s="2" t="s">
        <v>64</v>
      </c>
      <c r="B45" s="433">
        <v>103</v>
      </c>
      <c r="C45" s="430">
        <v>1</v>
      </c>
    </row>
    <row r="46" spans="1:3" x14ac:dyDescent="0.2">
      <c r="A46" s="2" t="s">
        <v>65</v>
      </c>
      <c r="B46" s="433">
        <v>108</v>
      </c>
      <c r="C46" s="430">
        <v>1</v>
      </c>
    </row>
    <row r="47" spans="1:3" x14ac:dyDescent="0.2">
      <c r="A47" s="2" t="s">
        <v>66</v>
      </c>
      <c r="B47" s="433">
        <v>105</v>
      </c>
      <c r="C47" s="430">
        <v>1</v>
      </c>
    </row>
    <row r="48" spans="1:3" x14ac:dyDescent="0.2">
      <c r="A48" s="2" t="s">
        <v>67</v>
      </c>
      <c r="B48" s="433">
        <v>93</v>
      </c>
      <c r="C48" s="430">
        <v>1</v>
      </c>
    </row>
    <row r="49" spans="1:3" x14ac:dyDescent="0.2">
      <c r="A49" s="2" t="s">
        <v>68</v>
      </c>
      <c r="B49" s="433">
        <v>92</v>
      </c>
      <c r="C49" s="430">
        <v>1</v>
      </c>
    </row>
    <row r="50" spans="1:3" x14ac:dyDescent="0.2">
      <c r="A50" s="2" t="s">
        <v>69</v>
      </c>
      <c r="B50" s="433">
        <v>72</v>
      </c>
      <c r="C50" s="430">
        <v>1</v>
      </c>
    </row>
    <row r="51" spans="1:3" x14ac:dyDescent="0.2">
      <c r="A51" s="2" t="s">
        <v>70</v>
      </c>
      <c r="B51" s="433">
        <v>110</v>
      </c>
      <c r="C51" s="430">
        <v>1</v>
      </c>
    </row>
    <row r="52" spans="1:3" x14ac:dyDescent="0.2">
      <c r="A52" s="2" t="s">
        <v>71</v>
      </c>
      <c r="B52" s="433">
        <v>85</v>
      </c>
      <c r="C52" s="430">
        <v>1</v>
      </c>
    </row>
    <row r="53" spans="1:3" x14ac:dyDescent="0.2">
      <c r="A53" s="2" t="s">
        <v>72</v>
      </c>
      <c r="B53" s="433">
        <v>102</v>
      </c>
      <c r="C53" s="430">
        <v>1</v>
      </c>
    </row>
    <row r="54" spans="1:3" x14ac:dyDescent="0.2">
      <c r="A54" s="2" t="s">
        <v>73</v>
      </c>
      <c r="B54" s="433">
        <v>101</v>
      </c>
      <c r="C54" s="430">
        <v>1</v>
      </c>
    </row>
    <row r="55" spans="1:3" x14ac:dyDescent="0.2">
      <c r="A55" s="2" t="s">
        <v>74</v>
      </c>
      <c r="B55" s="433">
        <v>98</v>
      </c>
      <c r="C55" s="430">
        <v>1</v>
      </c>
    </row>
    <row r="56" spans="1:3" x14ac:dyDescent="0.2">
      <c r="A56" s="2" t="s">
        <v>75</v>
      </c>
      <c r="B56" s="433">
        <v>106</v>
      </c>
      <c r="C56" s="430">
        <v>1</v>
      </c>
    </row>
    <row r="57" spans="1:3" x14ac:dyDescent="0.2">
      <c r="A57" s="2" t="s">
        <v>76</v>
      </c>
      <c r="B57" s="433">
        <v>99</v>
      </c>
      <c r="C57" s="430">
        <v>1</v>
      </c>
    </row>
    <row r="58" spans="1:3" x14ac:dyDescent="0.2">
      <c r="A58" s="2" t="s">
        <v>77</v>
      </c>
      <c r="B58" s="433">
        <v>104</v>
      </c>
      <c r="C58" s="430">
        <v>1</v>
      </c>
    </row>
    <row r="59" spans="1:3" x14ac:dyDescent="0.2">
      <c r="A59" s="2" t="s">
        <v>78</v>
      </c>
      <c r="B59" s="433">
        <v>93</v>
      </c>
      <c r="C59" s="430">
        <v>1</v>
      </c>
    </row>
    <row r="60" spans="1:3" x14ac:dyDescent="0.2">
      <c r="A60" s="2" t="s">
        <v>79</v>
      </c>
      <c r="B60" s="433">
        <v>94</v>
      </c>
      <c r="C60" s="430">
        <v>1</v>
      </c>
    </row>
    <row r="61" spans="1:3" x14ac:dyDescent="0.2">
      <c r="A61" s="2" t="s">
        <v>80</v>
      </c>
      <c r="B61" s="433">
        <v>89</v>
      </c>
      <c r="C61" s="430">
        <v>1</v>
      </c>
    </row>
    <row r="62" spans="1:3" x14ac:dyDescent="0.2">
      <c r="A62" s="2" t="s">
        <v>81</v>
      </c>
      <c r="B62" s="433">
        <v>122</v>
      </c>
      <c r="C62" s="430">
        <v>1</v>
      </c>
    </row>
    <row r="63" spans="1:3" x14ac:dyDescent="0.2">
      <c r="A63" s="2" t="s">
        <v>82</v>
      </c>
      <c r="B63" s="433">
        <v>93</v>
      </c>
      <c r="C63" s="430">
        <v>1</v>
      </c>
    </row>
    <row r="64" spans="1:3" x14ac:dyDescent="0.2">
      <c r="A64" s="2" t="s">
        <v>83</v>
      </c>
      <c r="B64" s="433">
        <v>101</v>
      </c>
      <c r="C64" s="430">
        <v>1</v>
      </c>
    </row>
    <row r="65" spans="1:3" x14ac:dyDescent="0.2">
      <c r="A65" s="2" t="s">
        <v>84</v>
      </c>
      <c r="B65" s="433">
        <v>84</v>
      </c>
      <c r="C65" s="430">
        <v>1</v>
      </c>
    </row>
    <row r="66" spans="1:3" x14ac:dyDescent="0.2">
      <c r="A66" s="2" t="s">
        <v>85</v>
      </c>
      <c r="B66" s="433">
        <v>96</v>
      </c>
      <c r="C66" s="430">
        <v>1</v>
      </c>
    </row>
    <row r="67" spans="1:3" x14ac:dyDescent="0.2">
      <c r="A67" s="2" t="s">
        <v>86</v>
      </c>
      <c r="B67" s="433">
        <v>105</v>
      </c>
      <c r="C67" s="430">
        <v>1</v>
      </c>
    </row>
    <row r="68" spans="1:3" x14ac:dyDescent="0.2">
      <c r="A68" s="2" t="s">
        <v>87</v>
      </c>
      <c r="B68" s="433">
        <v>93</v>
      </c>
      <c r="C68" s="430">
        <v>1</v>
      </c>
    </row>
    <row r="69" spans="1:3" x14ac:dyDescent="0.2">
      <c r="A69" s="2" t="s">
        <v>88</v>
      </c>
      <c r="B69" s="433">
        <v>111</v>
      </c>
      <c r="C69" s="430">
        <v>1</v>
      </c>
    </row>
    <row r="70" spans="1:3" x14ac:dyDescent="0.2">
      <c r="A70" s="2" t="s">
        <v>89</v>
      </c>
      <c r="B70" s="433">
        <v>103</v>
      </c>
      <c r="C70" s="430">
        <v>1</v>
      </c>
    </row>
    <row r="71" spans="1:3" x14ac:dyDescent="0.2">
      <c r="A71" s="3" t="s">
        <v>90</v>
      </c>
      <c r="B71" s="434">
        <v>80</v>
      </c>
      <c r="C71" s="431">
        <v>1</v>
      </c>
    </row>
    <row r="73" spans="1:3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15</v>
      </c>
    </row>
    <row r="4" spans="1:9" x14ac:dyDescent="0.2">
      <c r="A4" t="s">
        <v>23</v>
      </c>
    </row>
    <row r="5" spans="1:9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11</v>
      </c>
      <c r="I5" s="4" t="s">
        <v>25</v>
      </c>
    </row>
    <row r="6" spans="1:9" x14ac:dyDescent="0.2">
      <c r="A6" s="5" t="s">
        <v>26</v>
      </c>
      <c r="B6" s="29" t="s">
        <v>1</v>
      </c>
      <c r="C6" s="26" t="s">
        <v>1</v>
      </c>
      <c r="D6" s="26" t="s">
        <v>1</v>
      </c>
      <c r="E6" s="26" t="s">
        <v>1</v>
      </c>
      <c r="F6" s="26" t="s">
        <v>1</v>
      </c>
      <c r="G6" s="26" t="s">
        <v>1</v>
      </c>
      <c r="H6" s="26" t="s">
        <v>1</v>
      </c>
      <c r="I6" s="32" t="s">
        <v>1</v>
      </c>
    </row>
    <row r="7" spans="1:9" x14ac:dyDescent="0.2">
      <c r="A7" s="2" t="s">
        <v>26</v>
      </c>
      <c r="B7" s="30">
        <v>8345</v>
      </c>
      <c r="C7" s="27">
        <v>0.92903774976730302</v>
      </c>
      <c r="D7" s="27">
        <v>6.6337302327156095E-2</v>
      </c>
      <c r="E7" s="27">
        <v>4.2608696967363401E-3</v>
      </c>
      <c r="F7" s="27">
        <v>2.71879223873839E-4</v>
      </c>
      <c r="G7" s="27">
        <v>4.11939872719813E-5</v>
      </c>
      <c r="H7" s="27">
        <v>5.0994269258808297E-5</v>
      </c>
      <c r="I7" s="33">
        <v>7.6145417988300296E-2</v>
      </c>
    </row>
    <row r="8" spans="1:9" x14ac:dyDescent="0.2">
      <c r="A8" s="5" t="s">
        <v>27</v>
      </c>
      <c r="B8" s="29" t="s">
        <v>1</v>
      </c>
      <c r="C8" s="26" t="s">
        <v>1</v>
      </c>
      <c r="D8" s="26" t="s">
        <v>1</v>
      </c>
      <c r="E8" s="26" t="s">
        <v>1</v>
      </c>
      <c r="F8" s="26" t="s">
        <v>1</v>
      </c>
      <c r="G8" s="26" t="s">
        <v>1</v>
      </c>
      <c r="H8" s="26" t="s">
        <v>1</v>
      </c>
      <c r="I8" s="32" t="s">
        <v>1</v>
      </c>
    </row>
    <row r="9" spans="1:9" x14ac:dyDescent="0.2">
      <c r="A9" s="2" t="s">
        <v>28</v>
      </c>
      <c r="B9" s="30">
        <v>105</v>
      </c>
      <c r="C9" s="27">
        <v>0.86656564474105802</v>
      </c>
      <c r="D9" s="27">
        <v>0.112842202186584</v>
      </c>
      <c r="E9" s="27">
        <v>6.3086687587201604E-3</v>
      </c>
      <c r="F9" s="27">
        <v>0</v>
      </c>
      <c r="G9" s="27">
        <v>1.42834540456533E-2</v>
      </c>
      <c r="H9" s="27">
        <v>0</v>
      </c>
      <c r="I9" s="33">
        <v>0.18259336054325101</v>
      </c>
    </row>
    <row r="10" spans="1:9" x14ac:dyDescent="0.2">
      <c r="A10" s="2" t="s">
        <v>29</v>
      </c>
      <c r="B10" s="30">
        <v>105</v>
      </c>
      <c r="C10" s="27">
        <v>0.91625481843948398</v>
      </c>
      <c r="D10" s="27">
        <v>7.3988258838653606E-2</v>
      </c>
      <c r="E10" s="27">
        <v>9.7569357603788393E-3</v>
      </c>
      <c r="F10" s="27">
        <v>0</v>
      </c>
      <c r="G10" s="27">
        <v>0</v>
      </c>
      <c r="H10" s="27">
        <v>0</v>
      </c>
      <c r="I10" s="33">
        <v>9.35021266341209E-2</v>
      </c>
    </row>
    <row r="11" spans="1:9" x14ac:dyDescent="0.2">
      <c r="A11" s="2" t="s">
        <v>30</v>
      </c>
      <c r="B11" s="30">
        <v>126</v>
      </c>
      <c r="C11" s="27">
        <v>0.93893402814865101</v>
      </c>
      <c r="D11" s="27">
        <v>6.1065964400768301E-2</v>
      </c>
      <c r="E11" s="27">
        <v>0</v>
      </c>
      <c r="F11" s="27">
        <v>0</v>
      </c>
      <c r="G11" s="27">
        <v>0</v>
      </c>
      <c r="H11" s="27">
        <v>0</v>
      </c>
      <c r="I11" s="33">
        <v>6.1065960675478002E-2</v>
      </c>
    </row>
    <row r="12" spans="1:9" x14ac:dyDescent="0.2">
      <c r="A12" s="2" t="s">
        <v>31</v>
      </c>
      <c r="B12" s="30">
        <v>109</v>
      </c>
      <c r="C12" s="27">
        <v>0.885176301002502</v>
      </c>
      <c r="D12" s="27">
        <v>0.10533545166254001</v>
      </c>
      <c r="E12" s="27">
        <v>9.4882510602474195E-3</v>
      </c>
      <c r="F12" s="27">
        <v>0</v>
      </c>
      <c r="G12" s="27">
        <v>0</v>
      </c>
      <c r="H12" s="27">
        <v>0</v>
      </c>
      <c r="I12" s="33">
        <v>0.124311961233616</v>
      </c>
    </row>
    <row r="13" spans="1:9" x14ac:dyDescent="0.2">
      <c r="A13" s="2" t="s">
        <v>32</v>
      </c>
      <c r="B13" s="30">
        <v>109</v>
      </c>
      <c r="C13" s="27">
        <v>0.94159930944442705</v>
      </c>
      <c r="D13" s="27">
        <v>5.19943609833717E-2</v>
      </c>
      <c r="E13" s="27">
        <v>6.4063156023621603E-3</v>
      </c>
      <c r="F13" s="27">
        <v>0</v>
      </c>
      <c r="G13" s="27">
        <v>0</v>
      </c>
      <c r="H13" s="27">
        <v>0</v>
      </c>
      <c r="I13" s="33">
        <v>6.4806990325450897E-2</v>
      </c>
    </row>
    <row r="14" spans="1:9" x14ac:dyDescent="0.2">
      <c r="A14" s="2" t="s">
        <v>33</v>
      </c>
      <c r="B14" s="30">
        <v>97</v>
      </c>
      <c r="C14" s="27">
        <v>0.904527068138123</v>
      </c>
      <c r="D14" s="27">
        <v>9.5472924411296803E-2</v>
      </c>
      <c r="E14" s="27">
        <v>0</v>
      </c>
      <c r="F14" s="27">
        <v>0</v>
      </c>
      <c r="G14" s="27">
        <v>0</v>
      </c>
      <c r="H14" s="27">
        <v>0</v>
      </c>
      <c r="I14" s="33">
        <v>9.5472916960716206E-2</v>
      </c>
    </row>
    <row r="15" spans="1:9" x14ac:dyDescent="0.2">
      <c r="A15" s="2" t="s">
        <v>34</v>
      </c>
      <c r="B15" s="30">
        <v>93</v>
      </c>
      <c r="C15" s="27">
        <v>0.94920378923416104</v>
      </c>
      <c r="D15" s="27">
        <v>5.0796203315257998E-2</v>
      </c>
      <c r="E15" s="27">
        <v>0</v>
      </c>
      <c r="F15" s="27">
        <v>0</v>
      </c>
      <c r="G15" s="27">
        <v>0</v>
      </c>
      <c r="H15" s="27">
        <v>0</v>
      </c>
      <c r="I15" s="33">
        <v>5.07961995899677E-2</v>
      </c>
    </row>
    <row r="16" spans="1:9" x14ac:dyDescent="0.2">
      <c r="A16" s="2" t="s">
        <v>35</v>
      </c>
      <c r="B16" s="30">
        <v>105</v>
      </c>
      <c r="C16" s="27">
        <v>0.91339081525802601</v>
      </c>
      <c r="D16" s="27">
        <v>8.6609169840812697E-2</v>
      </c>
      <c r="E16" s="27">
        <v>0</v>
      </c>
      <c r="F16" s="27">
        <v>0</v>
      </c>
      <c r="G16" s="27">
        <v>0</v>
      </c>
      <c r="H16" s="27">
        <v>0</v>
      </c>
      <c r="I16" s="33">
        <v>8.6609169840812697E-2</v>
      </c>
    </row>
    <row r="17" spans="1:9" x14ac:dyDescent="0.2">
      <c r="A17" s="2" t="s">
        <v>36</v>
      </c>
      <c r="B17" s="30">
        <v>77</v>
      </c>
      <c r="C17" s="27">
        <v>0.94488608837127697</v>
      </c>
      <c r="D17" s="27">
        <v>5.5113904178142499E-2</v>
      </c>
      <c r="E17" s="27">
        <v>0</v>
      </c>
      <c r="F17" s="27">
        <v>0</v>
      </c>
      <c r="G17" s="27">
        <v>0</v>
      </c>
      <c r="H17" s="27">
        <v>0</v>
      </c>
      <c r="I17" s="33">
        <v>5.5113911628723103E-2</v>
      </c>
    </row>
    <row r="18" spans="1:9" x14ac:dyDescent="0.2">
      <c r="A18" s="2" t="s">
        <v>37</v>
      </c>
      <c r="B18" s="30">
        <v>75</v>
      </c>
      <c r="C18" s="27">
        <v>0.89695662260055498</v>
      </c>
      <c r="D18" s="27">
        <v>9.3704804778099102E-2</v>
      </c>
      <c r="E18" s="27">
        <v>9.33858472853899E-3</v>
      </c>
      <c r="F18" s="27">
        <v>0</v>
      </c>
      <c r="G18" s="27">
        <v>0</v>
      </c>
      <c r="H18" s="27">
        <v>0</v>
      </c>
      <c r="I18" s="33">
        <v>0.112381979823112</v>
      </c>
    </row>
    <row r="19" spans="1:9" x14ac:dyDescent="0.2">
      <c r="A19" s="2" t="s">
        <v>38</v>
      </c>
      <c r="B19" s="30">
        <v>95</v>
      </c>
      <c r="C19" s="27">
        <v>0.88662409782409701</v>
      </c>
      <c r="D19" s="27">
        <v>0.109115213155746</v>
      </c>
      <c r="E19" s="27">
        <v>4.2607067152857798E-3</v>
      </c>
      <c r="F19" s="27">
        <v>0</v>
      </c>
      <c r="G19" s="27">
        <v>0</v>
      </c>
      <c r="H19" s="27">
        <v>0</v>
      </c>
      <c r="I19" s="33">
        <v>0.117636620998383</v>
      </c>
    </row>
    <row r="20" spans="1:9" x14ac:dyDescent="0.2">
      <c r="A20" s="2" t="s">
        <v>39</v>
      </c>
      <c r="B20" s="30">
        <v>99</v>
      </c>
      <c r="C20" s="27">
        <v>0.94161933660507202</v>
      </c>
      <c r="D20" s="27">
        <v>5.8380670845508603E-2</v>
      </c>
      <c r="E20" s="27">
        <v>0</v>
      </c>
      <c r="F20" s="27">
        <v>0</v>
      </c>
      <c r="G20" s="27">
        <v>0</v>
      </c>
      <c r="H20" s="27">
        <v>0</v>
      </c>
      <c r="I20" s="33">
        <v>5.8380670845508603E-2</v>
      </c>
    </row>
    <row r="21" spans="1:9" x14ac:dyDescent="0.2">
      <c r="A21" s="2" t="s">
        <v>40</v>
      </c>
      <c r="B21" s="30">
        <v>83</v>
      </c>
      <c r="C21" s="27">
        <v>0.86923271417617798</v>
      </c>
      <c r="D21" s="27">
        <v>0.106381423771381</v>
      </c>
      <c r="E21" s="27">
        <v>2.4385835975408599E-2</v>
      </c>
      <c r="F21" s="27">
        <v>0</v>
      </c>
      <c r="G21" s="27">
        <v>0</v>
      </c>
      <c r="H21" s="27">
        <v>0</v>
      </c>
      <c r="I21" s="33">
        <v>0.15515309572219799</v>
      </c>
    </row>
    <row r="22" spans="1:9" x14ac:dyDescent="0.2">
      <c r="A22" s="2" t="s">
        <v>41</v>
      </c>
      <c r="B22" s="30">
        <v>103</v>
      </c>
      <c r="C22" s="27">
        <v>0.961431443691254</v>
      </c>
      <c r="D22" s="27">
        <v>3.8568545132875401E-2</v>
      </c>
      <c r="E22" s="27">
        <v>0</v>
      </c>
      <c r="F22" s="27">
        <v>0</v>
      </c>
      <c r="G22" s="27">
        <v>0</v>
      </c>
      <c r="H22" s="27">
        <v>0</v>
      </c>
      <c r="I22" s="33">
        <v>3.8568541407585102E-2</v>
      </c>
    </row>
    <row r="23" spans="1:9" x14ac:dyDescent="0.2">
      <c r="A23" s="2" t="s">
        <v>42</v>
      </c>
      <c r="B23" s="30">
        <v>102</v>
      </c>
      <c r="C23" s="27">
        <v>0.96626651287078902</v>
      </c>
      <c r="D23" s="27">
        <v>3.3733513206243501E-2</v>
      </c>
      <c r="E23" s="27">
        <v>0</v>
      </c>
      <c r="F23" s="27">
        <v>0</v>
      </c>
      <c r="G23" s="27">
        <v>0</v>
      </c>
      <c r="H23" s="27">
        <v>0</v>
      </c>
      <c r="I23" s="33">
        <v>3.3733509480953203E-2</v>
      </c>
    </row>
    <row r="24" spans="1:9" x14ac:dyDescent="0.2">
      <c r="A24" s="2" t="s">
        <v>43</v>
      </c>
      <c r="B24" s="30">
        <v>102</v>
      </c>
      <c r="C24" s="27">
        <v>0.95394247770309404</v>
      </c>
      <c r="D24" s="27">
        <v>4.6057544648647301E-2</v>
      </c>
      <c r="E24" s="27">
        <v>0</v>
      </c>
      <c r="F24" s="27">
        <v>0</v>
      </c>
      <c r="G24" s="27">
        <v>0</v>
      </c>
      <c r="H24" s="27">
        <v>0</v>
      </c>
      <c r="I24" s="33">
        <v>4.6057540923357003E-2</v>
      </c>
    </row>
    <row r="25" spans="1:9" x14ac:dyDescent="0.2">
      <c r="A25" s="2" t="s">
        <v>44</v>
      </c>
      <c r="B25" s="30">
        <v>100</v>
      </c>
      <c r="C25" s="27">
        <v>0.95834875106811501</v>
      </c>
      <c r="D25" s="27">
        <v>3.7334512919187497E-2</v>
      </c>
      <c r="E25" s="27">
        <v>4.3167462572455398E-3</v>
      </c>
      <c r="F25" s="27">
        <v>0</v>
      </c>
      <c r="G25" s="27">
        <v>0</v>
      </c>
      <c r="H25" s="27">
        <v>0</v>
      </c>
      <c r="I25" s="33">
        <v>4.5968011021614102E-2</v>
      </c>
    </row>
    <row r="26" spans="1:9" x14ac:dyDescent="0.2">
      <c r="A26" s="2" t="s">
        <v>45</v>
      </c>
      <c r="B26" s="30">
        <v>88</v>
      </c>
      <c r="C26" s="27">
        <v>0.89998066425323497</v>
      </c>
      <c r="D26" s="27">
        <v>0.100019335746765</v>
      </c>
      <c r="E26" s="27">
        <v>0</v>
      </c>
      <c r="F26" s="27">
        <v>0</v>
      </c>
      <c r="G26" s="27">
        <v>0</v>
      </c>
      <c r="H26" s="27">
        <v>0</v>
      </c>
      <c r="I26" s="33">
        <v>0.100019343197346</v>
      </c>
    </row>
    <row r="27" spans="1:9" x14ac:dyDescent="0.2">
      <c r="A27" s="2" t="s">
        <v>46</v>
      </c>
      <c r="B27" s="30">
        <v>91</v>
      </c>
      <c r="C27" s="27">
        <v>0.90292793512344405</v>
      </c>
      <c r="D27" s="27">
        <v>8.1221826374530806E-2</v>
      </c>
      <c r="E27" s="27">
        <v>1.58502496778965E-2</v>
      </c>
      <c r="F27" s="27">
        <v>0</v>
      </c>
      <c r="G27" s="27">
        <v>0</v>
      </c>
      <c r="H27" s="27">
        <v>0</v>
      </c>
      <c r="I27" s="33">
        <v>0.112922333180904</v>
      </c>
    </row>
    <row r="28" spans="1:9" x14ac:dyDescent="0.2">
      <c r="A28" s="2" t="s">
        <v>47</v>
      </c>
      <c r="B28" s="30">
        <v>106</v>
      </c>
      <c r="C28" s="27">
        <v>0.85657244920730602</v>
      </c>
      <c r="D28" s="27">
        <v>0.14342758059501601</v>
      </c>
      <c r="E28" s="27">
        <v>0</v>
      </c>
      <c r="F28" s="27">
        <v>0</v>
      </c>
      <c r="G28" s="27">
        <v>0</v>
      </c>
      <c r="H28" s="27">
        <v>0</v>
      </c>
      <c r="I28" s="33">
        <v>0.14342758059501601</v>
      </c>
    </row>
    <row r="29" spans="1:9" x14ac:dyDescent="0.2">
      <c r="A29" s="2" t="s">
        <v>48</v>
      </c>
      <c r="B29" s="30">
        <v>97</v>
      </c>
      <c r="C29" s="27">
        <v>0.84550207853317305</v>
      </c>
      <c r="D29" s="27">
        <v>0.15449795126915</v>
      </c>
      <c r="E29" s="27">
        <v>0</v>
      </c>
      <c r="F29" s="27">
        <v>0</v>
      </c>
      <c r="G29" s="27">
        <v>0</v>
      </c>
      <c r="H29" s="27">
        <v>0</v>
      </c>
      <c r="I29" s="33">
        <v>0.15449795126915</v>
      </c>
    </row>
    <row r="30" spans="1:9" x14ac:dyDescent="0.2">
      <c r="A30" s="2" t="s">
        <v>49</v>
      </c>
      <c r="B30" s="30">
        <v>92</v>
      </c>
      <c r="C30" s="27">
        <v>0.86261308193206798</v>
      </c>
      <c r="D30" s="27">
        <v>0.11961553245782899</v>
      </c>
      <c r="E30" s="27">
        <v>1.7771409824490499E-2</v>
      </c>
      <c r="F30" s="27">
        <v>0</v>
      </c>
      <c r="G30" s="27">
        <v>0</v>
      </c>
      <c r="H30" s="27">
        <v>0</v>
      </c>
      <c r="I30" s="33">
        <v>0.1551583558321</v>
      </c>
    </row>
    <row r="31" spans="1:9" x14ac:dyDescent="0.2">
      <c r="A31" s="2" t="s">
        <v>50</v>
      </c>
      <c r="B31" s="30">
        <v>83</v>
      </c>
      <c r="C31" s="27">
        <v>0.85289806127548196</v>
      </c>
      <c r="D31" s="27">
        <v>0.133861288428307</v>
      </c>
      <c r="E31" s="27">
        <v>1.3240629807114599E-2</v>
      </c>
      <c r="F31" s="27">
        <v>0</v>
      </c>
      <c r="G31" s="27">
        <v>0</v>
      </c>
      <c r="H31" s="27">
        <v>0</v>
      </c>
      <c r="I31" s="33">
        <v>0.16034254431724501</v>
      </c>
    </row>
    <row r="32" spans="1:9" x14ac:dyDescent="0.2">
      <c r="A32" s="2" t="s">
        <v>51</v>
      </c>
      <c r="B32" s="30">
        <v>104</v>
      </c>
      <c r="C32" s="27">
        <v>0.963603496551514</v>
      </c>
      <c r="D32" s="27">
        <v>2.89967823773623E-2</v>
      </c>
      <c r="E32" s="27">
        <v>7.3997327126562604E-3</v>
      </c>
      <c r="F32" s="27">
        <v>0</v>
      </c>
      <c r="G32" s="27">
        <v>0</v>
      </c>
      <c r="H32" s="27">
        <v>0</v>
      </c>
      <c r="I32" s="33">
        <v>4.3796248733997303E-2</v>
      </c>
    </row>
    <row r="33" spans="1:9" x14ac:dyDescent="0.2">
      <c r="A33" s="2" t="s">
        <v>52</v>
      </c>
      <c r="B33" s="30">
        <v>95</v>
      </c>
      <c r="C33" s="27">
        <v>0.94007104635238603</v>
      </c>
      <c r="D33" s="27">
        <v>5.3417135030031197E-2</v>
      </c>
      <c r="E33" s="27">
        <v>6.5117944031953803E-3</v>
      </c>
      <c r="F33" s="27">
        <v>0</v>
      </c>
      <c r="G33" s="27">
        <v>0</v>
      </c>
      <c r="H33" s="27">
        <v>0</v>
      </c>
      <c r="I33" s="33">
        <v>6.6440716385841397E-2</v>
      </c>
    </row>
    <row r="34" spans="1:9" x14ac:dyDescent="0.2">
      <c r="A34" s="2" t="s">
        <v>53</v>
      </c>
      <c r="B34" s="30">
        <v>98</v>
      </c>
      <c r="C34" s="27">
        <v>0.94007670879364003</v>
      </c>
      <c r="D34" s="27">
        <v>5.9923265129327802E-2</v>
      </c>
      <c r="E34" s="27">
        <v>0</v>
      </c>
      <c r="F34" s="27">
        <v>0</v>
      </c>
      <c r="G34" s="27">
        <v>0</v>
      </c>
      <c r="H34" s="27">
        <v>0</v>
      </c>
      <c r="I34" s="33">
        <v>5.9923261404037503E-2</v>
      </c>
    </row>
    <row r="35" spans="1:9" x14ac:dyDescent="0.2">
      <c r="A35" s="2" t="s">
        <v>54</v>
      </c>
      <c r="B35" s="30">
        <v>107</v>
      </c>
      <c r="C35" s="27">
        <v>0.846807181835175</v>
      </c>
      <c r="D35" s="27">
        <v>0.13389340043067899</v>
      </c>
      <c r="E35" s="27">
        <v>1.9299423322081601E-2</v>
      </c>
      <c r="F35" s="27">
        <v>0</v>
      </c>
      <c r="G35" s="27">
        <v>0</v>
      </c>
      <c r="H35" s="27">
        <v>0</v>
      </c>
      <c r="I35" s="33">
        <v>0.172492250800133</v>
      </c>
    </row>
    <row r="36" spans="1:9" x14ac:dyDescent="0.2">
      <c r="A36" s="2" t="s">
        <v>55</v>
      </c>
      <c r="B36" s="30">
        <v>86</v>
      </c>
      <c r="C36" s="27">
        <v>0.84640115499496504</v>
      </c>
      <c r="D36" s="27">
        <v>0.15359885990619701</v>
      </c>
      <c r="E36" s="27">
        <v>0</v>
      </c>
      <c r="F36" s="27">
        <v>0</v>
      </c>
      <c r="G36" s="27">
        <v>0</v>
      </c>
      <c r="H36" s="27">
        <v>0</v>
      </c>
      <c r="I36" s="33">
        <v>0.15359885990619701</v>
      </c>
    </row>
    <row r="37" spans="1:9" x14ac:dyDescent="0.2">
      <c r="A37" s="2" t="s">
        <v>56</v>
      </c>
      <c r="B37" s="30">
        <v>91</v>
      </c>
      <c r="C37" s="27">
        <v>0.86848455667495705</v>
      </c>
      <c r="D37" s="27">
        <v>9.7510248422622695E-2</v>
      </c>
      <c r="E37" s="27">
        <v>3.4005168825388003E-2</v>
      </c>
      <c r="F37" s="27">
        <v>0</v>
      </c>
      <c r="G37" s="27">
        <v>0</v>
      </c>
      <c r="H37" s="27">
        <v>0</v>
      </c>
      <c r="I37" s="33">
        <v>0.16552057862281799</v>
      </c>
    </row>
    <row r="38" spans="1:9" x14ac:dyDescent="0.2">
      <c r="A38" s="2" t="s">
        <v>57</v>
      </c>
      <c r="B38" s="30">
        <v>104</v>
      </c>
      <c r="C38" s="27">
        <v>0.87495702505111705</v>
      </c>
      <c r="D38" s="27">
        <v>0.119394049048424</v>
      </c>
      <c r="E38" s="27">
        <v>5.6488998234272003E-3</v>
      </c>
      <c r="F38" s="27">
        <v>0</v>
      </c>
      <c r="G38" s="27">
        <v>0</v>
      </c>
      <c r="H38" s="27">
        <v>0</v>
      </c>
      <c r="I38" s="33">
        <v>0.13069185614585899</v>
      </c>
    </row>
    <row r="39" spans="1:9" x14ac:dyDescent="0.2">
      <c r="A39" s="2" t="s">
        <v>58</v>
      </c>
      <c r="B39" s="30">
        <v>102</v>
      </c>
      <c r="C39" s="27">
        <v>0.97909140586853005</v>
      </c>
      <c r="D39" s="27">
        <v>2.0908566191792499E-2</v>
      </c>
      <c r="E39" s="27">
        <v>0</v>
      </c>
      <c r="F39" s="27">
        <v>0</v>
      </c>
      <c r="G39" s="27">
        <v>0</v>
      </c>
      <c r="H39" s="27">
        <v>0</v>
      </c>
      <c r="I39" s="33">
        <v>2.09085699170828E-2</v>
      </c>
    </row>
    <row r="40" spans="1:9" x14ac:dyDescent="0.2">
      <c r="A40" s="2" t="s">
        <v>59</v>
      </c>
      <c r="B40" s="30">
        <v>103</v>
      </c>
      <c r="C40" s="27">
        <v>0.94085758924484297</v>
      </c>
      <c r="D40" s="27">
        <v>5.4846350103616701E-2</v>
      </c>
      <c r="E40" s="27">
        <v>4.2960452847182803E-3</v>
      </c>
      <c r="F40" s="27">
        <v>0</v>
      </c>
      <c r="G40" s="27">
        <v>0</v>
      </c>
      <c r="H40" s="27">
        <v>0</v>
      </c>
      <c r="I40" s="33">
        <v>6.3438437879085499E-2</v>
      </c>
    </row>
    <row r="41" spans="1:9" x14ac:dyDescent="0.2">
      <c r="A41" s="2" t="s">
        <v>60</v>
      </c>
      <c r="B41" s="30">
        <v>98</v>
      </c>
      <c r="C41" s="27">
        <v>0.96732592582702603</v>
      </c>
      <c r="D41" s="27">
        <v>3.2674077898263897E-2</v>
      </c>
      <c r="E41" s="27">
        <v>0</v>
      </c>
      <c r="F41" s="27">
        <v>0</v>
      </c>
      <c r="G41" s="27">
        <v>0</v>
      </c>
      <c r="H41" s="27">
        <v>0</v>
      </c>
      <c r="I41" s="33">
        <v>3.2674081623554202E-2</v>
      </c>
    </row>
    <row r="42" spans="1:9" x14ac:dyDescent="0.2">
      <c r="A42" s="2" t="s">
        <v>61</v>
      </c>
      <c r="B42" s="30">
        <v>102</v>
      </c>
      <c r="C42" s="27">
        <v>0.88771080970764205</v>
      </c>
      <c r="D42" s="27">
        <v>9.9634543061256395E-2</v>
      </c>
      <c r="E42" s="27">
        <v>6.3273212872445601E-3</v>
      </c>
      <c r="F42" s="27">
        <v>0</v>
      </c>
      <c r="G42" s="27">
        <v>0</v>
      </c>
      <c r="H42" s="27">
        <v>6.3273212872445601E-3</v>
      </c>
      <c r="I42" s="33">
        <v>0.15025311708450301</v>
      </c>
    </row>
    <row r="43" spans="1:9" x14ac:dyDescent="0.2">
      <c r="A43" s="2" t="s">
        <v>62</v>
      </c>
      <c r="B43" s="30">
        <v>92</v>
      </c>
      <c r="C43" s="27">
        <v>0.90832978487014804</v>
      </c>
      <c r="D43" s="27">
        <v>8.7136007845401806E-2</v>
      </c>
      <c r="E43" s="27">
        <v>4.5342207886278603E-3</v>
      </c>
      <c r="F43" s="27">
        <v>0</v>
      </c>
      <c r="G43" s="27">
        <v>0</v>
      </c>
      <c r="H43" s="27">
        <v>0</v>
      </c>
      <c r="I43" s="33">
        <v>9.62044522166252E-2</v>
      </c>
    </row>
    <row r="44" spans="1:9" x14ac:dyDescent="0.2">
      <c r="A44" s="2" t="s">
        <v>63</v>
      </c>
      <c r="B44" s="30">
        <v>96</v>
      </c>
      <c r="C44" s="27">
        <v>0.89874875545501698</v>
      </c>
      <c r="D44" s="27">
        <v>9.4161853194236797E-2</v>
      </c>
      <c r="E44" s="27">
        <v>7.0893825031817003E-3</v>
      </c>
      <c r="F44" s="27">
        <v>0</v>
      </c>
      <c r="G44" s="27">
        <v>0</v>
      </c>
      <c r="H44" s="27">
        <v>0</v>
      </c>
      <c r="I44" s="33">
        <v>0.108340620994568</v>
      </c>
    </row>
    <row r="45" spans="1:9" x14ac:dyDescent="0.2">
      <c r="A45" s="2" t="s">
        <v>64</v>
      </c>
      <c r="B45" s="30">
        <v>99</v>
      </c>
      <c r="C45" s="27">
        <v>0.96210646629333496</v>
      </c>
      <c r="D45" s="27">
        <v>3.41659486293793E-2</v>
      </c>
      <c r="E45" s="27">
        <v>3.7275608628988301E-3</v>
      </c>
      <c r="F45" s="27">
        <v>0</v>
      </c>
      <c r="G45" s="27">
        <v>0</v>
      </c>
      <c r="H45" s="27">
        <v>0</v>
      </c>
      <c r="I45" s="33">
        <v>4.1621070355176898E-2</v>
      </c>
    </row>
    <row r="46" spans="1:9" x14ac:dyDescent="0.2">
      <c r="A46" s="2" t="s">
        <v>65</v>
      </c>
      <c r="B46" s="30">
        <v>102</v>
      </c>
      <c r="C46" s="27">
        <v>0.88266974687576305</v>
      </c>
      <c r="D46" s="27">
        <v>8.3616666495800004E-2</v>
      </c>
      <c r="E46" s="27">
        <v>3.3713575452566098E-2</v>
      </c>
      <c r="F46" s="27">
        <v>0</v>
      </c>
      <c r="G46" s="27">
        <v>0</v>
      </c>
      <c r="H46" s="27">
        <v>0</v>
      </c>
      <c r="I46" s="33">
        <v>0.15104381740093201</v>
      </c>
    </row>
    <row r="47" spans="1:9" x14ac:dyDescent="0.2">
      <c r="A47" s="2" t="s">
        <v>66</v>
      </c>
      <c r="B47" s="30">
        <v>104</v>
      </c>
      <c r="C47" s="27">
        <v>0.91818726062774703</v>
      </c>
      <c r="D47" s="27">
        <v>8.1812746822834001E-2</v>
      </c>
      <c r="E47" s="27">
        <v>0</v>
      </c>
      <c r="F47" s="27">
        <v>0</v>
      </c>
      <c r="G47" s="27">
        <v>0</v>
      </c>
      <c r="H47" s="27">
        <v>0</v>
      </c>
      <c r="I47" s="33">
        <v>8.1812746822834001E-2</v>
      </c>
    </row>
    <row r="48" spans="1:9" x14ac:dyDescent="0.2">
      <c r="A48" s="2" t="s">
        <v>67</v>
      </c>
      <c r="B48" s="30">
        <v>92</v>
      </c>
      <c r="C48" s="27">
        <v>0.77481323480606101</v>
      </c>
      <c r="D48" s="27">
        <v>0.19735670089721699</v>
      </c>
      <c r="E48" s="27">
        <v>2.4196125566959398E-2</v>
      </c>
      <c r="F48" s="27">
        <v>0</v>
      </c>
      <c r="G48" s="27">
        <v>3.6339410580694701E-3</v>
      </c>
      <c r="H48" s="27">
        <v>0</v>
      </c>
      <c r="I48" s="33">
        <v>0.26028472185134899</v>
      </c>
    </row>
    <row r="49" spans="1:9" x14ac:dyDescent="0.2">
      <c r="A49" s="2" t="s">
        <v>68</v>
      </c>
      <c r="B49" s="30">
        <v>90</v>
      </c>
      <c r="C49" s="27">
        <v>0.93944948911666903</v>
      </c>
      <c r="D49" s="27">
        <v>5.4390996694564799E-2</v>
      </c>
      <c r="E49" s="27">
        <v>6.1595053412020198E-3</v>
      </c>
      <c r="F49" s="27">
        <v>0</v>
      </c>
      <c r="G49" s="27">
        <v>0</v>
      </c>
      <c r="H49" s="27">
        <v>0</v>
      </c>
      <c r="I49" s="33">
        <v>6.6710010170936598E-2</v>
      </c>
    </row>
    <row r="50" spans="1:9" x14ac:dyDescent="0.2">
      <c r="A50" s="2" t="s">
        <v>69</v>
      </c>
      <c r="B50" s="30">
        <v>65</v>
      </c>
      <c r="C50" s="27">
        <v>0.95989799499511697</v>
      </c>
      <c r="D50" s="27">
        <v>2.6199806481599801E-2</v>
      </c>
      <c r="E50" s="27">
        <v>1.39022273942828E-2</v>
      </c>
      <c r="F50" s="27">
        <v>0</v>
      </c>
      <c r="G50" s="27">
        <v>0</v>
      </c>
      <c r="H50" s="27">
        <v>0</v>
      </c>
      <c r="I50" s="33">
        <v>5.4004259407520301E-2</v>
      </c>
    </row>
    <row r="51" spans="1:9" x14ac:dyDescent="0.2">
      <c r="A51" s="2" t="s">
        <v>70</v>
      </c>
      <c r="B51" s="30">
        <v>103</v>
      </c>
      <c r="C51" s="27">
        <v>0.97492593526840199</v>
      </c>
      <c r="D51" s="27">
        <v>2.5074046105146401E-2</v>
      </c>
      <c r="E51" s="27">
        <v>0</v>
      </c>
      <c r="F51" s="27">
        <v>0</v>
      </c>
      <c r="G51" s="27">
        <v>0</v>
      </c>
      <c r="H51" s="27">
        <v>0</v>
      </c>
      <c r="I51" s="33">
        <v>2.50740498304367E-2</v>
      </c>
    </row>
    <row r="52" spans="1:9" x14ac:dyDescent="0.2">
      <c r="A52" s="2" t="s">
        <v>71</v>
      </c>
      <c r="B52" s="30">
        <v>83</v>
      </c>
      <c r="C52" s="27">
        <v>0.87016779184341397</v>
      </c>
      <c r="D52" s="27">
        <v>9.6262618899345398E-2</v>
      </c>
      <c r="E52" s="27">
        <v>2.5879057124257102E-2</v>
      </c>
      <c r="F52" s="27">
        <v>0</v>
      </c>
      <c r="G52" s="27">
        <v>7.6905065216124101E-3</v>
      </c>
      <c r="H52" s="27">
        <v>0</v>
      </c>
      <c r="I52" s="33">
        <v>0.17878276109695401</v>
      </c>
    </row>
    <row r="53" spans="1:9" x14ac:dyDescent="0.2">
      <c r="A53" s="2" t="s">
        <v>72</v>
      </c>
      <c r="B53" s="30">
        <v>97</v>
      </c>
      <c r="C53" s="27">
        <v>0.82384550571441695</v>
      </c>
      <c r="D53" s="27">
        <v>0.14650145173072801</v>
      </c>
      <c r="E53" s="27">
        <v>2.9653023928403899E-2</v>
      </c>
      <c r="F53" s="27">
        <v>0</v>
      </c>
      <c r="G53" s="27">
        <v>0</v>
      </c>
      <c r="H53" s="27">
        <v>0</v>
      </c>
      <c r="I53" s="33">
        <v>0.20580749213695501</v>
      </c>
    </row>
    <row r="54" spans="1:9" x14ac:dyDescent="0.2">
      <c r="A54" s="2" t="s">
        <v>73</v>
      </c>
      <c r="B54" s="30">
        <v>98</v>
      </c>
      <c r="C54" s="27">
        <v>0.98169142007827803</v>
      </c>
      <c r="D54" s="27">
        <v>1.8308578059077301E-2</v>
      </c>
      <c r="E54" s="27">
        <v>0</v>
      </c>
      <c r="F54" s="27">
        <v>0</v>
      </c>
      <c r="G54" s="27">
        <v>0</v>
      </c>
      <c r="H54" s="27">
        <v>0</v>
      </c>
      <c r="I54" s="33">
        <v>1.8308579921722402E-2</v>
      </c>
    </row>
    <row r="55" spans="1:9" x14ac:dyDescent="0.2">
      <c r="A55" s="2" t="s">
        <v>74</v>
      </c>
      <c r="B55" s="30">
        <v>96</v>
      </c>
      <c r="C55" s="27">
        <v>0.86322355270385698</v>
      </c>
      <c r="D55" s="27">
        <v>0.122838892042637</v>
      </c>
      <c r="E55" s="27">
        <v>1.3937572017312E-2</v>
      </c>
      <c r="F55" s="27">
        <v>0</v>
      </c>
      <c r="G55" s="27">
        <v>0</v>
      </c>
      <c r="H55" s="27">
        <v>0</v>
      </c>
      <c r="I55" s="33">
        <v>0.15071402490138999</v>
      </c>
    </row>
    <row r="56" spans="1:9" x14ac:dyDescent="0.2">
      <c r="A56" s="2" t="s">
        <v>75</v>
      </c>
      <c r="B56" s="30">
        <v>106</v>
      </c>
      <c r="C56" s="27">
        <v>0.94303935766220104</v>
      </c>
      <c r="D56" s="27">
        <v>5.6960660964250599E-2</v>
      </c>
      <c r="E56" s="27">
        <v>0</v>
      </c>
      <c r="F56" s="27">
        <v>0</v>
      </c>
      <c r="G56" s="27">
        <v>0</v>
      </c>
      <c r="H56" s="27">
        <v>0</v>
      </c>
      <c r="I56" s="33">
        <v>5.6960660964250599E-2</v>
      </c>
    </row>
    <row r="57" spans="1:9" x14ac:dyDescent="0.2">
      <c r="A57" s="2" t="s">
        <v>76</v>
      </c>
      <c r="B57" s="30">
        <v>97</v>
      </c>
      <c r="C57" s="27">
        <v>0.95777982473373402</v>
      </c>
      <c r="D57" s="27">
        <v>4.2220205068588298E-2</v>
      </c>
      <c r="E57" s="27">
        <v>0</v>
      </c>
      <c r="F57" s="27">
        <v>0</v>
      </c>
      <c r="G57" s="27">
        <v>0</v>
      </c>
      <c r="H57" s="27">
        <v>0</v>
      </c>
      <c r="I57" s="33">
        <v>4.2220201343298E-2</v>
      </c>
    </row>
    <row r="58" spans="1:9" x14ac:dyDescent="0.2">
      <c r="A58" s="2" t="s">
        <v>77</v>
      </c>
      <c r="B58" s="30">
        <v>99</v>
      </c>
      <c r="C58" s="27">
        <v>0.90557426214218095</v>
      </c>
      <c r="D58" s="27">
        <v>8.5567489266395597E-2</v>
      </c>
      <c r="E58" s="27">
        <v>8.8582579046487808E-3</v>
      </c>
      <c r="F58" s="27">
        <v>0</v>
      </c>
      <c r="G58" s="27">
        <v>0</v>
      </c>
      <c r="H58" s="27">
        <v>0</v>
      </c>
      <c r="I58" s="33">
        <v>0.103284001350403</v>
      </c>
    </row>
    <row r="59" spans="1:9" x14ac:dyDescent="0.2">
      <c r="A59" s="2" t="s">
        <v>78</v>
      </c>
      <c r="B59" s="30">
        <v>93</v>
      </c>
      <c r="C59" s="27">
        <v>0.88746303319930997</v>
      </c>
      <c r="D59" s="27">
        <v>0.11253696680069</v>
      </c>
      <c r="E59" s="27">
        <v>0</v>
      </c>
      <c r="F59" s="27">
        <v>0</v>
      </c>
      <c r="G59" s="27">
        <v>0</v>
      </c>
      <c r="H59" s="27">
        <v>0</v>
      </c>
      <c r="I59" s="33">
        <v>0.11253696680069</v>
      </c>
    </row>
    <row r="60" spans="1:9" x14ac:dyDescent="0.2">
      <c r="A60" s="2" t="s">
        <v>79</v>
      </c>
      <c r="B60" s="30">
        <v>93</v>
      </c>
      <c r="C60" s="27">
        <v>0.92454212903976396</v>
      </c>
      <c r="D60" s="27">
        <v>7.5457878410816207E-2</v>
      </c>
      <c r="E60" s="27">
        <v>0</v>
      </c>
      <c r="F60" s="27">
        <v>0</v>
      </c>
      <c r="G60" s="27">
        <v>0</v>
      </c>
      <c r="H60" s="27">
        <v>0</v>
      </c>
      <c r="I60" s="33">
        <v>7.5457878410816207E-2</v>
      </c>
    </row>
    <row r="61" spans="1:9" x14ac:dyDescent="0.2">
      <c r="A61" s="2" t="s">
        <v>80</v>
      </c>
      <c r="B61" s="30">
        <v>89</v>
      </c>
      <c r="C61" s="27">
        <v>0.85926938056945801</v>
      </c>
      <c r="D61" s="27">
        <v>0.13519047200679801</v>
      </c>
      <c r="E61" s="27">
        <v>5.5401618592441099E-3</v>
      </c>
      <c r="F61" s="27">
        <v>0</v>
      </c>
      <c r="G61" s="27">
        <v>0</v>
      </c>
      <c r="H61" s="27">
        <v>0</v>
      </c>
      <c r="I61" s="33">
        <v>0.146270796656609</v>
      </c>
    </row>
    <row r="62" spans="1:9" x14ac:dyDescent="0.2">
      <c r="A62" s="2" t="s">
        <v>81</v>
      </c>
      <c r="B62" s="30">
        <v>119</v>
      </c>
      <c r="C62" s="27">
        <v>0.92961031198501598</v>
      </c>
      <c r="D62" s="27">
        <v>7.0389688014984103E-2</v>
      </c>
      <c r="E62" s="27">
        <v>0</v>
      </c>
      <c r="F62" s="27">
        <v>0</v>
      </c>
      <c r="G62" s="27">
        <v>0</v>
      </c>
      <c r="H62" s="27">
        <v>0</v>
      </c>
      <c r="I62" s="33">
        <v>7.0389680564403506E-2</v>
      </c>
    </row>
    <row r="63" spans="1:9" x14ac:dyDescent="0.2">
      <c r="A63" s="2" t="s">
        <v>82</v>
      </c>
      <c r="B63" s="30">
        <v>91</v>
      </c>
      <c r="C63" s="27">
        <v>0.94041407108306896</v>
      </c>
      <c r="D63" s="27">
        <v>5.3329892456531497E-2</v>
      </c>
      <c r="E63" s="27">
        <v>6.2560504302382504E-3</v>
      </c>
      <c r="F63" s="27">
        <v>0</v>
      </c>
      <c r="G63" s="27">
        <v>0</v>
      </c>
      <c r="H63" s="27">
        <v>0</v>
      </c>
      <c r="I63" s="33">
        <v>6.5841987729072599E-2</v>
      </c>
    </row>
    <row r="64" spans="1:9" x14ac:dyDescent="0.2">
      <c r="A64" s="2" t="s">
        <v>83</v>
      </c>
      <c r="B64" s="30">
        <v>100</v>
      </c>
      <c r="C64" s="27">
        <v>0.89314734935760498</v>
      </c>
      <c r="D64" s="27">
        <v>9.3798443675041199E-2</v>
      </c>
      <c r="E64" s="27">
        <v>1.30542106926441E-2</v>
      </c>
      <c r="F64" s="27">
        <v>0</v>
      </c>
      <c r="G64" s="27">
        <v>0</v>
      </c>
      <c r="H64" s="27">
        <v>0</v>
      </c>
      <c r="I64" s="33">
        <v>0.11990687251091001</v>
      </c>
    </row>
    <row r="65" spans="1:9" x14ac:dyDescent="0.2">
      <c r="A65" s="2" t="s">
        <v>84</v>
      </c>
      <c r="B65" s="30">
        <v>82</v>
      </c>
      <c r="C65" s="27">
        <v>0.84215945005416903</v>
      </c>
      <c r="D65" s="27">
        <v>0.12119794636964799</v>
      </c>
      <c r="E65" s="27">
        <v>1.4738285914063501E-2</v>
      </c>
      <c r="F65" s="27">
        <v>2.19043046236038E-2</v>
      </c>
      <c r="G65" s="27">
        <v>0</v>
      </c>
      <c r="H65" s="27">
        <v>0</v>
      </c>
      <c r="I65" s="33">
        <v>0.21638743579387701</v>
      </c>
    </row>
    <row r="66" spans="1:9" x14ac:dyDescent="0.2">
      <c r="A66" s="2" t="s">
        <v>85</v>
      </c>
      <c r="B66" s="30">
        <v>96</v>
      </c>
      <c r="C66" s="27">
        <v>0.92019385099411</v>
      </c>
      <c r="D66" s="27">
        <v>7.4592761695384993E-2</v>
      </c>
      <c r="E66" s="27">
        <v>5.2133812569081801E-3</v>
      </c>
      <c r="F66" s="27">
        <v>0</v>
      </c>
      <c r="G66" s="27">
        <v>0</v>
      </c>
      <c r="H66" s="27">
        <v>0</v>
      </c>
      <c r="I66" s="33">
        <v>8.5019528865814195E-2</v>
      </c>
    </row>
    <row r="67" spans="1:9" x14ac:dyDescent="0.2">
      <c r="A67" s="2" t="s">
        <v>86</v>
      </c>
      <c r="B67" s="30">
        <v>104</v>
      </c>
      <c r="C67" s="27">
        <v>0.95930677652358998</v>
      </c>
      <c r="D67" s="27">
        <v>4.0693208575248697E-2</v>
      </c>
      <c r="E67" s="27">
        <v>0</v>
      </c>
      <c r="F67" s="27">
        <v>0</v>
      </c>
      <c r="G67" s="27">
        <v>0</v>
      </c>
      <c r="H67" s="27">
        <v>0</v>
      </c>
      <c r="I67" s="33">
        <v>4.0693208575248697E-2</v>
      </c>
    </row>
    <row r="68" spans="1:9" x14ac:dyDescent="0.2">
      <c r="A68" s="2" t="s">
        <v>87</v>
      </c>
      <c r="B68" s="30">
        <v>88</v>
      </c>
      <c r="C68" s="27">
        <v>0.94407725334167503</v>
      </c>
      <c r="D68" s="27">
        <v>5.5922761559486403E-2</v>
      </c>
      <c r="E68" s="27">
        <v>0</v>
      </c>
      <c r="F68" s="27">
        <v>0</v>
      </c>
      <c r="G68" s="27">
        <v>0</v>
      </c>
      <c r="H68" s="27">
        <v>0</v>
      </c>
      <c r="I68" s="33">
        <v>5.5922761559486403E-2</v>
      </c>
    </row>
    <row r="69" spans="1:9" x14ac:dyDescent="0.2">
      <c r="A69" s="2" t="s">
        <v>88</v>
      </c>
      <c r="B69" s="30">
        <v>105</v>
      </c>
      <c r="C69" s="27">
        <v>0.94693237543106101</v>
      </c>
      <c r="D69" s="27">
        <v>5.3067605942487703E-2</v>
      </c>
      <c r="E69" s="27">
        <v>0</v>
      </c>
      <c r="F69" s="27">
        <v>0</v>
      </c>
      <c r="G69" s="27">
        <v>0</v>
      </c>
      <c r="H69" s="27">
        <v>0</v>
      </c>
      <c r="I69" s="33">
        <v>5.3067609667778001E-2</v>
      </c>
    </row>
    <row r="70" spans="1:9" x14ac:dyDescent="0.2">
      <c r="A70" s="2" t="s">
        <v>89</v>
      </c>
      <c r="B70" s="30">
        <v>100</v>
      </c>
      <c r="C70" s="27">
        <v>0.85422074794769298</v>
      </c>
      <c r="D70" s="27">
        <v>0.13195770978927601</v>
      </c>
      <c r="E70" s="27">
        <v>1.3821508735418301E-2</v>
      </c>
      <c r="F70" s="27">
        <v>0</v>
      </c>
      <c r="G70" s="27">
        <v>0</v>
      </c>
      <c r="H70" s="27">
        <v>0</v>
      </c>
      <c r="I70" s="33">
        <v>0.159600734710693</v>
      </c>
    </row>
    <row r="71" spans="1:9" x14ac:dyDescent="0.2">
      <c r="A71" s="3" t="s">
        <v>90</v>
      </c>
      <c r="B71" s="31">
        <v>79</v>
      </c>
      <c r="C71" s="28">
        <v>0.88021606206893899</v>
      </c>
      <c r="D71" s="28">
        <v>0.100791834294796</v>
      </c>
      <c r="E71" s="28">
        <v>1.8992116674780801E-2</v>
      </c>
      <c r="F71" s="28">
        <v>0</v>
      </c>
      <c r="G71" s="28">
        <v>0</v>
      </c>
      <c r="H71" s="28">
        <v>0</v>
      </c>
      <c r="I71" s="34">
        <v>0.13877606391906699</v>
      </c>
    </row>
    <row r="73" spans="1:9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16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38" t="s">
        <v>1</v>
      </c>
      <c r="C6" s="35" t="s">
        <v>1</v>
      </c>
      <c r="D6" s="35" t="s">
        <v>1</v>
      </c>
      <c r="E6" s="35" t="s">
        <v>1</v>
      </c>
      <c r="F6" s="35" t="s">
        <v>1</v>
      </c>
      <c r="G6" s="35" t="s">
        <v>1</v>
      </c>
      <c r="H6" s="35" t="s">
        <v>1</v>
      </c>
      <c r="I6" s="35" t="s">
        <v>1</v>
      </c>
      <c r="J6" s="41" t="s">
        <v>1</v>
      </c>
    </row>
    <row r="7" spans="1:10" x14ac:dyDescent="0.2">
      <c r="A7" s="2" t="s">
        <v>26</v>
      </c>
      <c r="B7" s="39">
        <v>8345</v>
      </c>
      <c r="C7" s="36">
        <v>0.94449889659881603</v>
      </c>
      <c r="D7" s="36">
        <v>4.5134425163269001E-2</v>
      </c>
      <c r="E7" s="36">
        <v>6.8595553748309604E-3</v>
      </c>
      <c r="F7" s="36">
        <v>2.5446149520576E-3</v>
      </c>
      <c r="G7" s="36">
        <v>6.2382518080994498E-4</v>
      </c>
      <c r="H7" s="36">
        <v>7.0549074735026807E-5</v>
      </c>
      <c r="I7" s="36">
        <v>2.6815678575076201E-4</v>
      </c>
      <c r="J7" s="42">
        <v>7.1212522685527802E-2</v>
      </c>
    </row>
    <row r="8" spans="1:10" x14ac:dyDescent="0.2">
      <c r="A8" s="5" t="s">
        <v>27</v>
      </c>
      <c r="B8" s="38" t="s">
        <v>1</v>
      </c>
      <c r="C8" s="35" t="s">
        <v>1</v>
      </c>
      <c r="D8" s="35" t="s">
        <v>1</v>
      </c>
      <c r="E8" s="35" t="s">
        <v>1</v>
      </c>
      <c r="F8" s="35" t="s">
        <v>1</v>
      </c>
      <c r="G8" s="35" t="s">
        <v>1</v>
      </c>
      <c r="H8" s="35" t="s">
        <v>1</v>
      </c>
      <c r="I8" s="35" t="s">
        <v>1</v>
      </c>
      <c r="J8" s="41" t="s">
        <v>1</v>
      </c>
    </row>
    <row r="9" spans="1:10" x14ac:dyDescent="0.2">
      <c r="A9" s="2" t="s">
        <v>28</v>
      </c>
      <c r="B9" s="39">
        <v>105</v>
      </c>
      <c r="C9" s="36">
        <v>0.965997815132141</v>
      </c>
      <c r="D9" s="36">
        <v>1.47748421877623E-2</v>
      </c>
      <c r="E9" s="36">
        <v>0</v>
      </c>
      <c r="F9" s="36">
        <v>1.9227370619773899E-2</v>
      </c>
      <c r="G9" s="36">
        <v>0</v>
      </c>
      <c r="H9" s="36">
        <v>0</v>
      </c>
      <c r="I9" s="36">
        <v>0</v>
      </c>
      <c r="J9" s="42">
        <v>7.2456948459148393E-2</v>
      </c>
    </row>
    <row r="10" spans="1:10" x14ac:dyDescent="0.2">
      <c r="A10" s="2" t="s">
        <v>29</v>
      </c>
      <c r="B10" s="39">
        <v>105</v>
      </c>
      <c r="C10" s="36">
        <v>0.98463761806488004</v>
      </c>
      <c r="D10" s="36">
        <v>9.4695920124650002E-3</v>
      </c>
      <c r="E10" s="36">
        <v>0</v>
      </c>
      <c r="F10" s="36">
        <v>0</v>
      </c>
      <c r="G10" s="36">
        <v>5.8927861973643303E-3</v>
      </c>
      <c r="H10" s="36">
        <v>0</v>
      </c>
      <c r="I10" s="36">
        <v>0</v>
      </c>
      <c r="J10" s="42">
        <v>3.3040739595889997E-2</v>
      </c>
    </row>
    <row r="11" spans="1:10" x14ac:dyDescent="0.2">
      <c r="A11" s="2" t="s">
        <v>30</v>
      </c>
      <c r="B11" s="39">
        <v>126</v>
      </c>
      <c r="C11" s="36">
        <v>0.97642791271209695</v>
      </c>
      <c r="D11" s="36">
        <v>2.3572074249386801E-2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42">
        <v>2.3572070524096499E-2</v>
      </c>
    </row>
    <row r="12" spans="1:10" x14ac:dyDescent="0.2">
      <c r="A12" s="2" t="s">
        <v>31</v>
      </c>
      <c r="B12" s="39">
        <v>109</v>
      </c>
      <c r="C12" s="36">
        <v>0.97020077705383301</v>
      </c>
      <c r="D12" s="36">
        <v>2.3438798263669E-2</v>
      </c>
      <c r="E12" s="36">
        <v>6.3604377210140202E-3</v>
      </c>
      <c r="F12" s="36">
        <v>0</v>
      </c>
      <c r="G12" s="36">
        <v>0</v>
      </c>
      <c r="H12" s="36">
        <v>0</v>
      </c>
      <c r="I12" s="36">
        <v>0</v>
      </c>
      <c r="J12" s="42">
        <v>3.6159671843051903E-2</v>
      </c>
    </row>
    <row r="13" spans="1:10" x14ac:dyDescent="0.2">
      <c r="A13" s="2" t="s">
        <v>32</v>
      </c>
      <c r="B13" s="39">
        <v>109</v>
      </c>
      <c r="C13" s="36">
        <v>0.97159439325332597</v>
      </c>
      <c r="D13" s="36">
        <v>2.50676348805428E-2</v>
      </c>
      <c r="E13" s="36">
        <v>3.3379469532519601E-3</v>
      </c>
      <c r="F13" s="36">
        <v>0</v>
      </c>
      <c r="G13" s="36">
        <v>0</v>
      </c>
      <c r="H13" s="36">
        <v>0</v>
      </c>
      <c r="I13" s="36">
        <v>0</v>
      </c>
      <c r="J13" s="42">
        <v>3.1743530184030498E-2</v>
      </c>
    </row>
    <row r="14" spans="1:10" x14ac:dyDescent="0.2">
      <c r="A14" s="2" t="s">
        <v>33</v>
      </c>
      <c r="B14" s="39">
        <v>97</v>
      </c>
      <c r="C14" s="36">
        <v>0.92809867858886697</v>
      </c>
      <c r="D14" s="36">
        <v>6.8522162735462203E-2</v>
      </c>
      <c r="E14" s="36">
        <v>3.37914447300136E-3</v>
      </c>
      <c r="F14" s="36">
        <v>0</v>
      </c>
      <c r="G14" s="36">
        <v>0</v>
      </c>
      <c r="H14" s="36">
        <v>0</v>
      </c>
      <c r="I14" s="36">
        <v>0</v>
      </c>
      <c r="J14" s="42">
        <v>7.5280450284480993E-2</v>
      </c>
    </row>
    <row r="15" spans="1:10" x14ac:dyDescent="0.2">
      <c r="A15" s="2" t="s">
        <v>34</v>
      </c>
      <c r="B15" s="39">
        <v>93</v>
      </c>
      <c r="C15" s="36">
        <v>0.89070481061935403</v>
      </c>
      <c r="D15" s="36">
        <v>0.10159938037395499</v>
      </c>
      <c r="E15" s="36">
        <v>3.84790636599064E-3</v>
      </c>
      <c r="F15" s="36">
        <v>3.84790636599064E-3</v>
      </c>
      <c r="G15" s="36">
        <v>0</v>
      </c>
      <c r="H15" s="36">
        <v>0</v>
      </c>
      <c r="I15" s="36">
        <v>0</v>
      </c>
      <c r="J15" s="42">
        <v>0.120838910341263</v>
      </c>
    </row>
    <row r="16" spans="1:10" x14ac:dyDescent="0.2">
      <c r="A16" s="2" t="s">
        <v>35</v>
      </c>
      <c r="B16" s="39">
        <v>105</v>
      </c>
      <c r="C16" s="36">
        <v>0.95527571439742998</v>
      </c>
      <c r="D16" s="36">
        <v>4.1182406246662098E-2</v>
      </c>
      <c r="E16" s="36">
        <v>3.5419103223830501E-3</v>
      </c>
      <c r="F16" s="36">
        <v>0</v>
      </c>
      <c r="G16" s="36">
        <v>0</v>
      </c>
      <c r="H16" s="36">
        <v>0</v>
      </c>
      <c r="I16" s="36">
        <v>0</v>
      </c>
      <c r="J16" s="42">
        <v>4.8266228288412101E-2</v>
      </c>
    </row>
    <row r="17" spans="1:10" x14ac:dyDescent="0.2">
      <c r="A17" s="2" t="s">
        <v>36</v>
      </c>
      <c r="B17" s="39">
        <v>77</v>
      </c>
      <c r="C17" s="36">
        <v>0.981855988502502</v>
      </c>
      <c r="D17" s="36">
        <v>0</v>
      </c>
      <c r="E17" s="36">
        <v>1.8143987283110601E-2</v>
      </c>
      <c r="F17" s="36">
        <v>0</v>
      </c>
      <c r="G17" s="36">
        <v>0</v>
      </c>
      <c r="H17" s="36">
        <v>0</v>
      </c>
      <c r="I17" s="36">
        <v>0</v>
      </c>
      <c r="J17" s="42">
        <v>3.6287970840930897E-2</v>
      </c>
    </row>
    <row r="18" spans="1:10" x14ac:dyDescent="0.2">
      <c r="A18" s="2" t="s">
        <v>37</v>
      </c>
      <c r="B18" s="39">
        <v>75</v>
      </c>
      <c r="C18" s="36">
        <v>0.95820647478103604</v>
      </c>
      <c r="D18" s="36">
        <v>1.5735162422061001E-2</v>
      </c>
      <c r="E18" s="36">
        <v>2.26310845464468E-2</v>
      </c>
      <c r="F18" s="36">
        <v>3.4272717311978301E-3</v>
      </c>
      <c r="G18" s="36">
        <v>0</v>
      </c>
      <c r="H18" s="36">
        <v>0</v>
      </c>
      <c r="I18" s="36">
        <v>0</v>
      </c>
      <c r="J18" s="42">
        <v>7.1279153227806105E-2</v>
      </c>
    </row>
    <row r="19" spans="1:10" x14ac:dyDescent="0.2">
      <c r="A19" s="2" t="s">
        <v>38</v>
      </c>
      <c r="B19" s="39">
        <v>95</v>
      </c>
      <c r="C19" s="36">
        <v>0.94227832555770896</v>
      </c>
      <c r="D19" s="36">
        <v>5.0545144826173803E-2</v>
      </c>
      <c r="E19" s="36">
        <v>7.1765528991818402E-3</v>
      </c>
      <c r="F19" s="36">
        <v>0</v>
      </c>
      <c r="G19" s="36">
        <v>0</v>
      </c>
      <c r="H19" s="36">
        <v>0</v>
      </c>
      <c r="I19" s="36">
        <v>0</v>
      </c>
      <c r="J19" s="42">
        <v>6.4898252487182603E-2</v>
      </c>
    </row>
    <row r="20" spans="1:10" x14ac:dyDescent="0.2">
      <c r="A20" s="2" t="s">
        <v>39</v>
      </c>
      <c r="B20" s="39">
        <v>99</v>
      </c>
      <c r="C20" s="36">
        <v>0.91828954219818104</v>
      </c>
      <c r="D20" s="36">
        <v>5.3993590176105499E-2</v>
      </c>
      <c r="E20" s="36">
        <v>2.2467974573373801E-2</v>
      </c>
      <c r="F20" s="36">
        <v>5.2489098161459004E-3</v>
      </c>
      <c r="G20" s="36">
        <v>0</v>
      </c>
      <c r="H20" s="36">
        <v>0</v>
      </c>
      <c r="I20" s="36">
        <v>0</v>
      </c>
      <c r="J20" s="42">
        <v>0.114676266908646</v>
      </c>
    </row>
    <row r="21" spans="1:10" x14ac:dyDescent="0.2">
      <c r="A21" s="2" t="s">
        <v>40</v>
      </c>
      <c r="B21" s="39">
        <v>83</v>
      </c>
      <c r="C21" s="36">
        <v>0.82646888494491599</v>
      </c>
      <c r="D21" s="36">
        <v>0.13911554217338601</v>
      </c>
      <c r="E21" s="36">
        <v>3.4415554255247102E-2</v>
      </c>
      <c r="F21" s="36">
        <v>0</v>
      </c>
      <c r="G21" s="36">
        <v>0</v>
      </c>
      <c r="H21" s="36">
        <v>0</v>
      </c>
      <c r="I21" s="36">
        <v>0</v>
      </c>
      <c r="J21" s="42">
        <v>0.20794665813446001</v>
      </c>
    </row>
    <row r="22" spans="1:10" x14ac:dyDescent="0.2">
      <c r="A22" s="2" t="s">
        <v>41</v>
      </c>
      <c r="B22" s="39">
        <v>103</v>
      </c>
      <c r="C22" s="36">
        <v>0.97522044181823697</v>
      </c>
      <c r="D22" s="36">
        <v>1.31716337054968E-2</v>
      </c>
      <c r="E22" s="36">
        <v>1.1607942171394801E-2</v>
      </c>
      <c r="F22" s="36">
        <v>0</v>
      </c>
      <c r="G22" s="36">
        <v>0</v>
      </c>
      <c r="H22" s="36">
        <v>0</v>
      </c>
      <c r="I22" s="36">
        <v>0</v>
      </c>
      <c r="J22" s="42">
        <v>3.6387521773576702E-2</v>
      </c>
    </row>
    <row r="23" spans="1:10" x14ac:dyDescent="0.2">
      <c r="A23" s="2" t="s">
        <v>42</v>
      </c>
      <c r="B23" s="39">
        <v>102</v>
      </c>
      <c r="C23" s="36">
        <v>0.95173364877700795</v>
      </c>
      <c r="D23" s="36">
        <v>4.8266377300023998E-2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42">
        <v>4.8266381025314303E-2</v>
      </c>
    </row>
    <row r="24" spans="1:10" x14ac:dyDescent="0.2">
      <c r="A24" s="2" t="s">
        <v>43</v>
      </c>
      <c r="B24" s="39">
        <v>102</v>
      </c>
      <c r="C24" s="36">
        <v>0.96470206975936901</v>
      </c>
      <c r="D24" s="36">
        <v>3.52979376912117E-2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42">
        <v>3.5297941416501999E-2</v>
      </c>
    </row>
    <row r="25" spans="1:10" x14ac:dyDescent="0.2">
      <c r="A25" s="2" t="s">
        <v>44</v>
      </c>
      <c r="B25" s="39">
        <v>100</v>
      </c>
      <c r="C25" s="36">
        <v>0.97132289409637496</v>
      </c>
      <c r="D25" s="36">
        <v>1.8505932763218901E-2</v>
      </c>
      <c r="E25" s="36">
        <v>1.01711573079228E-2</v>
      </c>
      <c r="F25" s="36">
        <v>0</v>
      </c>
      <c r="G25" s="36">
        <v>0</v>
      </c>
      <c r="H25" s="36">
        <v>0</v>
      </c>
      <c r="I25" s="36">
        <v>0</v>
      </c>
      <c r="J25" s="42">
        <v>3.88482511043549E-2</v>
      </c>
    </row>
    <row r="26" spans="1:10" x14ac:dyDescent="0.2">
      <c r="A26" s="2" t="s">
        <v>45</v>
      </c>
      <c r="B26" s="39">
        <v>88</v>
      </c>
      <c r="C26" s="36">
        <v>0.95870512723922696</v>
      </c>
      <c r="D26" s="36">
        <v>4.1294842958450297E-2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42">
        <v>4.1294839233159998E-2</v>
      </c>
    </row>
    <row r="27" spans="1:10" x14ac:dyDescent="0.2">
      <c r="A27" s="2" t="s">
        <v>46</v>
      </c>
      <c r="B27" s="39">
        <v>91</v>
      </c>
      <c r="C27" s="36">
        <v>0.91356933116912797</v>
      </c>
      <c r="D27" s="36">
        <v>7.3093988001346602E-2</v>
      </c>
      <c r="E27" s="36">
        <v>1.33367022499442E-2</v>
      </c>
      <c r="F27" s="36">
        <v>0</v>
      </c>
      <c r="G27" s="36">
        <v>0</v>
      </c>
      <c r="H27" s="36">
        <v>0</v>
      </c>
      <c r="I27" s="36">
        <v>0</v>
      </c>
      <c r="J27" s="42">
        <v>9.9767386913299602E-2</v>
      </c>
    </row>
    <row r="28" spans="1:10" x14ac:dyDescent="0.2">
      <c r="A28" s="2" t="s">
        <v>47</v>
      </c>
      <c r="B28" s="39">
        <v>106</v>
      </c>
      <c r="C28" s="36">
        <v>0.86632275581359897</v>
      </c>
      <c r="D28" s="36">
        <v>0.11183463037014001</v>
      </c>
      <c r="E28" s="36">
        <v>2.1842610090971E-2</v>
      </c>
      <c r="F28" s="36">
        <v>0</v>
      </c>
      <c r="G28" s="36">
        <v>0</v>
      </c>
      <c r="H28" s="36">
        <v>0</v>
      </c>
      <c r="I28" s="36">
        <v>0</v>
      </c>
      <c r="J28" s="42">
        <v>0.15551984310150099</v>
      </c>
    </row>
    <row r="29" spans="1:10" x14ac:dyDescent="0.2">
      <c r="A29" s="2" t="s">
        <v>48</v>
      </c>
      <c r="B29" s="39">
        <v>97</v>
      </c>
      <c r="C29" s="36">
        <v>0.93894714117050204</v>
      </c>
      <c r="D29" s="36">
        <v>4.9438387155532802E-2</v>
      </c>
      <c r="E29" s="36">
        <v>1.1614472605287999E-2</v>
      </c>
      <c r="F29" s="36">
        <v>0</v>
      </c>
      <c r="G29" s="36">
        <v>0</v>
      </c>
      <c r="H29" s="36">
        <v>0</v>
      </c>
      <c r="I29" s="36">
        <v>0</v>
      </c>
      <c r="J29" s="42">
        <v>7.2667330503463703E-2</v>
      </c>
    </row>
    <row r="30" spans="1:10" x14ac:dyDescent="0.2">
      <c r="A30" s="2" t="s">
        <v>49</v>
      </c>
      <c r="B30" s="39">
        <v>92</v>
      </c>
      <c r="C30" s="36">
        <v>0.84260779619216897</v>
      </c>
      <c r="D30" s="36">
        <v>0.119705997407436</v>
      </c>
      <c r="E30" s="36">
        <v>2.77084615081549E-2</v>
      </c>
      <c r="F30" s="36">
        <v>9.9777430295944197E-3</v>
      </c>
      <c r="G30" s="36">
        <v>0</v>
      </c>
      <c r="H30" s="36">
        <v>0</v>
      </c>
      <c r="I30" s="36">
        <v>0</v>
      </c>
      <c r="J30" s="42">
        <v>0.20505614578723899</v>
      </c>
    </row>
    <row r="31" spans="1:10" x14ac:dyDescent="0.2">
      <c r="A31" s="2" t="s">
        <v>50</v>
      </c>
      <c r="B31" s="39">
        <v>83</v>
      </c>
      <c r="C31" s="36">
        <v>0.73548245429992698</v>
      </c>
      <c r="D31" s="36">
        <v>0.23614938557147999</v>
      </c>
      <c r="E31" s="36">
        <v>2.8368169441819201E-2</v>
      </c>
      <c r="F31" s="36">
        <v>0</v>
      </c>
      <c r="G31" s="36">
        <v>0</v>
      </c>
      <c r="H31" s="36">
        <v>0</v>
      </c>
      <c r="I31" s="36">
        <v>0</v>
      </c>
      <c r="J31" s="42">
        <v>0.29288572072982799</v>
      </c>
    </row>
    <row r="32" spans="1:10" x14ac:dyDescent="0.2">
      <c r="A32" s="2" t="s">
        <v>51</v>
      </c>
      <c r="B32" s="39">
        <v>104</v>
      </c>
      <c r="C32" s="36">
        <v>0.97552227973937999</v>
      </c>
      <c r="D32" s="36">
        <v>2.4477748200297401E-2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42">
        <v>2.4477750062942501E-2</v>
      </c>
    </row>
    <row r="33" spans="1:10" x14ac:dyDescent="0.2">
      <c r="A33" s="2" t="s">
        <v>52</v>
      </c>
      <c r="B33" s="39">
        <v>95</v>
      </c>
      <c r="C33" s="36">
        <v>0.92933344841003396</v>
      </c>
      <c r="D33" s="36">
        <v>7.0666544139385196E-2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42">
        <v>7.0666551589965806E-2</v>
      </c>
    </row>
    <row r="34" spans="1:10" x14ac:dyDescent="0.2">
      <c r="A34" s="2" t="s">
        <v>53</v>
      </c>
      <c r="B34" s="39">
        <v>98</v>
      </c>
      <c r="C34" s="36">
        <v>0.94182401895523105</v>
      </c>
      <c r="D34" s="36">
        <v>5.8175954967737198E-2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42">
        <v>5.8175951242446899E-2</v>
      </c>
    </row>
    <row r="35" spans="1:10" x14ac:dyDescent="0.2">
      <c r="A35" s="2" t="s">
        <v>54</v>
      </c>
      <c r="B35" s="39">
        <v>107</v>
      </c>
      <c r="C35" s="36">
        <v>0.91592383384704601</v>
      </c>
      <c r="D35" s="36">
        <v>5.8617196977138498E-2</v>
      </c>
      <c r="E35" s="36">
        <v>2.5458954274654399E-2</v>
      </c>
      <c r="F35" s="36">
        <v>0</v>
      </c>
      <c r="G35" s="36">
        <v>0</v>
      </c>
      <c r="H35" s="36">
        <v>0</v>
      </c>
      <c r="I35" s="36">
        <v>0</v>
      </c>
      <c r="J35" s="42">
        <v>0.109535098075867</v>
      </c>
    </row>
    <row r="36" spans="1:10" x14ac:dyDescent="0.2">
      <c r="A36" s="2" t="s">
        <v>55</v>
      </c>
      <c r="B36" s="39">
        <v>86</v>
      </c>
      <c r="C36" s="36">
        <v>0.91328418254852295</v>
      </c>
      <c r="D36" s="36">
        <v>7.0735223591327695E-2</v>
      </c>
      <c r="E36" s="36">
        <v>1.18655571714044E-2</v>
      </c>
      <c r="F36" s="36">
        <v>0</v>
      </c>
      <c r="G36" s="36">
        <v>4.1150171309709497E-3</v>
      </c>
      <c r="H36" s="36">
        <v>0</v>
      </c>
      <c r="I36" s="36">
        <v>0</v>
      </c>
      <c r="J36" s="42">
        <v>0.110926412045956</v>
      </c>
    </row>
    <row r="37" spans="1:10" x14ac:dyDescent="0.2">
      <c r="A37" s="2" t="s">
        <v>56</v>
      </c>
      <c r="B37" s="39">
        <v>91</v>
      </c>
      <c r="C37" s="36">
        <v>0.90562623739242598</v>
      </c>
      <c r="D37" s="36">
        <v>6.6186755895614596E-2</v>
      </c>
      <c r="E37" s="36">
        <v>5.6326645426452203E-3</v>
      </c>
      <c r="F37" s="36">
        <v>2.2554328665137301E-2</v>
      </c>
      <c r="G37" s="36">
        <v>0</v>
      </c>
      <c r="H37" s="36">
        <v>0</v>
      </c>
      <c r="I37" s="36">
        <v>0</v>
      </c>
      <c r="J37" s="42">
        <v>0.14511506259441401</v>
      </c>
    </row>
    <row r="38" spans="1:10" x14ac:dyDescent="0.2">
      <c r="A38" s="2" t="s">
        <v>57</v>
      </c>
      <c r="B38" s="39">
        <v>104</v>
      </c>
      <c r="C38" s="36">
        <v>0.96524095535278298</v>
      </c>
      <c r="D38" s="36">
        <v>3.47590707242489E-2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42">
        <v>3.47590707242489E-2</v>
      </c>
    </row>
    <row r="39" spans="1:10" x14ac:dyDescent="0.2">
      <c r="A39" s="2" t="s">
        <v>58</v>
      </c>
      <c r="B39" s="39">
        <v>102</v>
      </c>
      <c r="C39" s="36">
        <v>0.94673472642898604</v>
      </c>
      <c r="D39" s="36">
        <v>3.6502100527286502E-2</v>
      </c>
      <c r="E39" s="36">
        <v>1.6763184219598801E-2</v>
      </c>
      <c r="F39" s="36">
        <v>0</v>
      </c>
      <c r="G39" s="36">
        <v>0</v>
      </c>
      <c r="H39" s="36">
        <v>0</v>
      </c>
      <c r="I39" s="36">
        <v>0</v>
      </c>
      <c r="J39" s="42">
        <v>7.0028468966484098E-2</v>
      </c>
    </row>
    <row r="40" spans="1:10" x14ac:dyDescent="0.2">
      <c r="A40" s="2" t="s">
        <v>59</v>
      </c>
      <c r="B40" s="39">
        <v>103</v>
      </c>
      <c r="C40" s="36">
        <v>0.934487104415894</v>
      </c>
      <c r="D40" s="36">
        <v>4.1508622467517901E-2</v>
      </c>
      <c r="E40" s="36">
        <v>1.43155725672841E-2</v>
      </c>
      <c r="F40" s="36">
        <v>9.6887210384011303E-3</v>
      </c>
      <c r="G40" s="36">
        <v>0</v>
      </c>
      <c r="H40" s="36">
        <v>0</v>
      </c>
      <c r="I40" s="36">
        <v>0</v>
      </c>
      <c r="J40" s="42">
        <v>9.9205933511257199E-2</v>
      </c>
    </row>
    <row r="41" spans="1:10" x14ac:dyDescent="0.2">
      <c r="A41" s="2" t="s">
        <v>60</v>
      </c>
      <c r="B41" s="39">
        <v>98</v>
      </c>
      <c r="C41" s="36">
        <v>0.97360396385192904</v>
      </c>
      <c r="D41" s="36">
        <v>2.6396032422781001E-2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42">
        <v>2.63960305601358E-2</v>
      </c>
    </row>
    <row r="42" spans="1:10" x14ac:dyDescent="0.2">
      <c r="A42" s="2" t="s">
        <v>61</v>
      </c>
      <c r="B42" s="39">
        <v>102</v>
      </c>
      <c r="C42" s="36">
        <v>0.86033064126968395</v>
      </c>
      <c r="D42" s="36">
        <v>0.13318370282649999</v>
      </c>
      <c r="E42" s="36">
        <v>0</v>
      </c>
      <c r="F42" s="36">
        <v>6.4856307581067103E-3</v>
      </c>
      <c r="G42" s="36">
        <v>0</v>
      </c>
      <c r="H42" s="36">
        <v>0</v>
      </c>
      <c r="I42" s="36">
        <v>0</v>
      </c>
      <c r="J42" s="42">
        <v>0.152640596032143</v>
      </c>
    </row>
    <row r="43" spans="1:10" x14ac:dyDescent="0.2">
      <c r="A43" s="2" t="s">
        <v>62</v>
      </c>
      <c r="B43" s="39">
        <v>92</v>
      </c>
      <c r="C43" s="36">
        <v>0.98225492238998402</v>
      </c>
      <c r="D43" s="36">
        <v>1.1548978276550799E-2</v>
      </c>
      <c r="E43" s="36">
        <v>6.1961119063198601E-3</v>
      </c>
      <c r="F43" s="36">
        <v>0</v>
      </c>
      <c r="G43" s="36">
        <v>0</v>
      </c>
      <c r="H43" s="36">
        <v>0</v>
      </c>
      <c r="I43" s="36">
        <v>0</v>
      </c>
      <c r="J43" s="42">
        <v>2.3941200226545299E-2</v>
      </c>
    </row>
    <row r="44" spans="1:10" x14ac:dyDescent="0.2">
      <c r="A44" s="2" t="s">
        <v>63</v>
      </c>
      <c r="B44" s="39">
        <v>96</v>
      </c>
      <c r="C44" s="36">
        <v>0.94530445337295499</v>
      </c>
      <c r="D44" s="36">
        <v>4.9545295536518097E-2</v>
      </c>
      <c r="E44" s="36">
        <v>0</v>
      </c>
      <c r="F44" s="36">
        <v>0</v>
      </c>
      <c r="G44" s="36">
        <v>5.15025295317173E-3</v>
      </c>
      <c r="H44" s="36">
        <v>0</v>
      </c>
      <c r="I44" s="36">
        <v>0</v>
      </c>
      <c r="J44" s="42">
        <v>7.0146307349205003E-2</v>
      </c>
    </row>
    <row r="45" spans="1:10" x14ac:dyDescent="0.2">
      <c r="A45" s="2" t="s">
        <v>64</v>
      </c>
      <c r="B45" s="39">
        <v>99</v>
      </c>
      <c r="C45" s="36">
        <v>0.94734197854995705</v>
      </c>
      <c r="D45" s="36">
        <v>3.6244247108697898E-2</v>
      </c>
      <c r="E45" s="36">
        <v>1.6413798555731801E-2</v>
      </c>
      <c r="F45" s="36">
        <v>0</v>
      </c>
      <c r="G45" s="36">
        <v>0</v>
      </c>
      <c r="H45" s="36">
        <v>0</v>
      </c>
      <c r="I45" s="36">
        <v>0</v>
      </c>
      <c r="J45" s="42">
        <v>6.9071851670741993E-2</v>
      </c>
    </row>
    <row r="46" spans="1:10" x14ac:dyDescent="0.2">
      <c r="A46" s="2" t="s">
        <v>65</v>
      </c>
      <c r="B46" s="39">
        <v>102</v>
      </c>
      <c r="C46" s="36">
        <v>0.95302009582519498</v>
      </c>
      <c r="D46" s="36">
        <v>4.1995882987976102E-2</v>
      </c>
      <c r="E46" s="36">
        <v>0</v>
      </c>
      <c r="F46" s="36">
        <v>4.9839969724416698E-3</v>
      </c>
      <c r="G46" s="36">
        <v>0</v>
      </c>
      <c r="H46" s="36">
        <v>0</v>
      </c>
      <c r="I46" s="36">
        <v>0</v>
      </c>
      <c r="J46" s="42">
        <v>5.6947868317365598E-2</v>
      </c>
    </row>
    <row r="47" spans="1:10" x14ac:dyDescent="0.2">
      <c r="A47" s="2" t="s">
        <v>66</v>
      </c>
      <c r="B47" s="39">
        <v>104</v>
      </c>
      <c r="C47" s="36">
        <v>0.82951831817626998</v>
      </c>
      <c r="D47" s="36">
        <v>0.15064558386802701</v>
      </c>
      <c r="E47" s="36">
        <v>1.98360960930586E-2</v>
      </c>
      <c r="F47" s="36">
        <v>0</v>
      </c>
      <c r="G47" s="36">
        <v>0</v>
      </c>
      <c r="H47" s="36">
        <v>0</v>
      </c>
      <c r="I47" s="36">
        <v>0</v>
      </c>
      <c r="J47" s="42">
        <v>0.19031776487827301</v>
      </c>
    </row>
    <row r="48" spans="1:10" x14ac:dyDescent="0.2">
      <c r="A48" s="2" t="s">
        <v>67</v>
      </c>
      <c r="B48" s="39">
        <v>92</v>
      </c>
      <c r="C48" s="36">
        <v>0.780323445796967</v>
      </c>
      <c r="D48" s="36">
        <v>0.15518555045127899</v>
      </c>
      <c r="E48" s="36">
        <v>5.2391186356544502E-2</v>
      </c>
      <c r="F48" s="36">
        <v>1.2099822051823099E-2</v>
      </c>
      <c r="G48" s="36">
        <v>0</v>
      </c>
      <c r="H48" s="36">
        <v>0</v>
      </c>
      <c r="I48" s="36">
        <v>0</v>
      </c>
      <c r="J48" s="42">
        <v>0.29626739025116</v>
      </c>
    </row>
    <row r="49" spans="1:10" x14ac:dyDescent="0.2">
      <c r="A49" s="2" t="s">
        <v>68</v>
      </c>
      <c r="B49" s="39">
        <v>90</v>
      </c>
      <c r="C49" s="36">
        <v>0.87002539634704601</v>
      </c>
      <c r="D49" s="36">
        <v>0.122812837362289</v>
      </c>
      <c r="E49" s="36">
        <v>7.1617378853261497E-3</v>
      </c>
      <c r="F49" s="36">
        <v>0</v>
      </c>
      <c r="G49" s="36">
        <v>0</v>
      </c>
      <c r="H49" s="36">
        <v>0</v>
      </c>
      <c r="I49" s="36">
        <v>0</v>
      </c>
      <c r="J49" s="42">
        <v>0.137136310338974</v>
      </c>
    </row>
    <row r="50" spans="1:10" x14ac:dyDescent="0.2">
      <c r="A50" s="2" t="s">
        <v>69</v>
      </c>
      <c r="B50" s="39">
        <v>65</v>
      </c>
      <c r="C50" s="36">
        <v>0.97219133377075195</v>
      </c>
      <c r="D50" s="36">
        <v>2.7808636426925701E-2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42">
        <v>2.7808640152215999E-2</v>
      </c>
    </row>
    <row r="51" spans="1:10" x14ac:dyDescent="0.2">
      <c r="A51" s="2" t="s">
        <v>70</v>
      </c>
      <c r="B51" s="39">
        <v>103</v>
      </c>
      <c r="C51" s="36">
        <v>1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42">
        <v>0</v>
      </c>
    </row>
    <row r="52" spans="1:10" x14ac:dyDescent="0.2">
      <c r="A52" s="2" t="s">
        <v>71</v>
      </c>
      <c r="B52" s="39">
        <v>83</v>
      </c>
      <c r="C52" s="36">
        <v>0.95645165443420399</v>
      </c>
      <c r="D52" s="36">
        <v>3.4482337534427601E-2</v>
      </c>
      <c r="E52" s="36">
        <v>9.0660145506262797E-3</v>
      </c>
      <c r="F52" s="36">
        <v>0</v>
      </c>
      <c r="G52" s="36">
        <v>0</v>
      </c>
      <c r="H52" s="36">
        <v>0</v>
      </c>
      <c r="I52" s="36">
        <v>0</v>
      </c>
      <c r="J52" s="42">
        <v>5.2614368498325299E-2</v>
      </c>
    </row>
    <row r="53" spans="1:10" x14ac:dyDescent="0.2">
      <c r="A53" s="2" t="s">
        <v>72</v>
      </c>
      <c r="B53" s="39">
        <v>97</v>
      </c>
      <c r="C53" s="36">
        <v>0.88351291418075595</v>
      </c>
      <c r="D53" s="36">
        <v>6.0892853885889102E-2</v>
      </c>
      <c r="E53" s="36">
        <v>5.5594254285097101E-2</v>
      </c>
      <c r="F53" s="36">
        <v>0</v>
      </c>
      <c r="G53" s="36">
        <v>0</v>
      </c>
      <c r="H53" s="36">
        <v>0</v>
      </c>
      <c r="I53" s="36">
        <v>0</v>
      </c>
      <c r="J53" s="42">
        <v>0.17208136618137401</v>
      </c>
    </row>
    <row r="54" spans="1:10" x14ac:dyDescent="0.2">
      <c r="A54" s="2" t="s">
        <v>73</v>
      </c>
      <c r="B54" s="39">
        <v>98</v>
      </c>
      <c r="C54" s="36">
        <v>0.99506616592407204</v>
      </c>
      <c r="D54" s="36">
        <v>4.9338107928633699E-3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42">
        <v>4.93380986154079E-3</v>
      </c>
    </row>
    <row r="55" spans="1:10" x14ac:dyDescent="0.2">
      <c r="A55" s="2" t="s">
        <v>74</v>
      </c>
      <c r="B55" s="39">
        <v>96</v>
      </c>
      <c r="C55" s="36">
        <v>0.88843768835067705</v>
      </c>
      <c r="D55" s="36">
        <v>8.8608421385288197E-2</v>
      </c>
      <c r="E55" s="36">
        <v>2.2953880950808501E-2</v>
      </c>
      <c r="F55" s="36">
        <v>0</v>
      </c>
      <c r="G55" s="36">
        <v>0</v>
      </c>
      <c r="H55" s="36">
        <v>0</v>
      </c>
      <c r="I55" s="36">
        <v>0</v>
      </c>
      <c r="J55" s="42">
        <v>0.13451617956161499</v>
      </c>
    </row>
    <row r="56" spans="1:10" x14ac:dyDescent="0.2">
      <c r="A56" s="2" t="s">
        <v>75</v>
      </c>
      <c r="B56" s="39">
        <v>106</v>
      </c>
      <c r="C56" s="36">
        <v>0.96691882610321001</v>
      </c>
      <c r="D56" s="36">
        <v>3.3081185072660398E-2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42">
        <v>3.3081181347370099E-2</v>
      </c>
    </row>
    <row r="57" spans="1:10" x14ac:dyDescent="0.2">
      <c r="A57" s="2" t="s">
        <v>76</v>
      </c>
      <c r="B57" s="39">
        <v>97</v>
      </c>
      <c r="C57" s="36">
        <v>0.92435473203659102</v>
      </c>
      <c r="D57" s="36">
        <v>4.5190881937742199E-2</v>
      </c>
      <c r="E57" s="36">
        <v>3.0454408377408999E-2</v>
      </c>
      <c r="F57" s="36">
        <v>0</v>
      </c>
      <c r="G57" s="36">
        <v>0</v>
      </c>
      <c r="H57" s="36">
        <v>0</v>
      </c>
      <c r="I57" s="36">
        <v>0</v>
      </c>
      <c r="J57" s="42">
        <v>0.10609970241784999</v>
      </c>
    </row>
    <row r="58" spans="1:10" x14ac:dyDescent="0.2">
      <c r="A58" s="2" t="s">
        <v>77</v>
      </c>
      <c r="B58" s="39">
        <v>99</v>
      </c>
      <c r="C58" s="36">
        <v>0.9180908203125</v>
      </c>
      <c r="D58" s="36">
        <v>6.0617785900831202E-2</v>
      </c>
      <c r="E58" s="36">
        <v>2.1291401237249399E-2</v>
      </c>
      <c r="F58" s="36">
        <v>0</v>
      </c>
      <c r="G58" s="36">
        <v>0</v>
      </c>
      <c r="H58" s="36">
        <v>0</v>
      </c>
      <c r="I58" s="36">
        <v>0</v>
      </c>
      <c r="J58" s="42">
        <v>0.10320059210062001</v>
      </c>
    </row>
    <row r="59" spans="1:10" x14ac:dyDescent="0.2">
      <c r="A59" s="2" t="s">
        <v>78</v>
      </c>
      <c r="B59" s="39">
        <v>93</v>
      </c>
      <c r="C59" s="36">
        <v>0.91924715042114302</v>
      </c>
      <c r="D59" s="36">
        <v>5.64443171024323E-2</v>
      </c>
      <c r="E59" s="36">
        <v>1.8665289506316199E-2</v>
      </c>
      <c r="F59" s="36">
        <v>5.6432401761412603E-3</v>
      </c>
      <c r="G59" s="36">
        <v>0</v>
      </c>
      <c r="H59" s="36">
        <v>0</v>
      </c>
      <c r="I59" s="36">
        <v>0</v>
      </c>
      <c r="J59" s="42">
        <v>0.110704623162746</v>
      </c>
    </row>
    <row r="60" spans="1:10" x14ac:dyDescent="0.2">
      <c r="A60" s="2" t="s">
        <v>79</v>
      </c>
      <c r="B60" s="39">
        <v>93</v>
      </c>
      <c r="C60" s="36">
        <v>0.94849783182144198</v>
      </c>
      <c r="D60" s="36">
        <v>2.8941048309207001E-2</v>
      </c>
      <c r="E60" s="36">
        <v>2.2561145946383501E-2</v>
      </c>
      <c r="F60" s="36">
        <v>0</v>
      </c>
      <c r="G60" s="36">
        <v>0</v>
      </c>
      <c r="H60" s="36">
        <v>0</v>
      </c>
      <c r="I60" s="36">
        <v>0</v>
      </c>
      <c r="J60" s="42">
        <v>7.4063338339328794E-2</v>
      </c>
    </row>
    <row r="61" spans="1:10" x14ac:dyDescent="0.2">
      <c r="A61" s="2" t="s">
        <v>80</v>
      </c>
      <c r="B61" s="39">
        <v>89</v>
      </c>
      <c r="C61" s="36">
        <v>0.84266722202301003</v>
      </c>
      <c r="D61" s="36">
        <v>0.15199175477027899</v>
      </c>
      <c r="E61" s="36">
        <v>5.3410548716783498E-3</v>
      </c>
      <c r="F61" s="36">
        <v>0</v>
      </c>
      <c r="G61" s="36">
        <v>0</v>
      </c>
      <c r="H61" s="36">
        <v>0</v>
      </c>
      <c r="I61" s="36">
        <v>0</v>
      </c>
      <c r="J61" s="42">
        <v>0.162673860788345</v>
      </c>
    </row>
    <row r="62" spans="1:10" x14ac:dyDescent="0.2">
      <c r="A62" s="2" t="s">
        <v>81</v>
      </c>
      <c r="B62" s="39">
        <v>119</v>
      </c>
      <c r="C62" s="36">
        <v>0.95288383960723899</v>
      </c>
      <c r="D62" s="36">
        <v>3.6698054522275897E-2</v>
      </c>
      <c r="E62" s="36">
        <v>5.1620318554341802E-3</v>
      </c>
      <c r="F62" s="36">
        <v>5.2561019547283597E-3</v>
      </c>
      <c r="G62" s="36">
        <v>0</v>
      </c>
      <c r="H62" s="36">
        <v>0</v>
      </c>
      <c r="I62" s="36">
        <v>0</v>
      </c>
      <c r="J62" s="42">
        <v>6.2790423631668105E-2</v>
      </c>
    </row>
    <row r="63" spans="1:10" x14ac:dyDescent="0.2">
      <c r="A63" s="2" t="s">
        <v>82</v>
      </c>
      <c r="B63" s="39">
        <v>91</v>
      </c>
      <c r="C63" s="36">
        <v>0.89433670043945301</v>
      </c>
      <c r="D63" s="36">
        <v>0.105663292109966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42">
        <v>0.105663292109966</v>
      </c>
    </row>
    <row r="64" spans="1:10" x14ac:dyDescent="0.2">
      <c r="A64" s="2" t="s">
        <v>83</v>
      </c>
      <c r="B64" s="39">
        <v>100</v>
      </c>
      <c r="C64" s="36">
        <v>0.88029861450195301</v>
      </c>
      <c r="D64" s="36">
        <v>9.9114008247852298E-2</v>
      </c>
      <c r="E64" s="36">
        <v>2.0587392151355698E-2</v>
      </c>
      <c r="F64" s="36">
        <v>0</v>
      </c>
      <c r="G64" s="36">
        <v>0</v>
      </c>
      <c r="H64" s="36">
        <v>0</v>
      </c>
      <c r="I64" s="36">
        <v>0</v>
      </c>
      <c r="J64" s="42">
        <v>0.14028878509998299</v>
      </c>
    </row>
    <row r="65" spans="1:10" x14ac:dyDescent="0.2">
      <c r="A65" s="2" t="s">
        <v>84</v>
      </c>
      <c r="B65" s="39">
        <v>82</v>
      </c>
      <c r="C65" s="36">
        <v>0.90202152729034402</v>
      </c>
      <c r="D65" s="36">
        <v>6.7270204424858093E-2</v>
      </c>
      <c r="E65" s="36">
        <v>3.07082422077656E-2</v>
      </c>
      <c r="F65" s="36">
        <v>0</v>
      </c>
      <c r="G65" s="36">
        <v>0</v>
      </c>
      <c r="H65" s="36">
        <v>0</v>
      </c>
      <c r="I65" s="36">
        <v>0</v>
      </c>
      <c r="J65" s="42">
        <v>0.12868669629096999</v>
      </c>
    </row>
    <row r="66" spans="1:10" x14ac:dyDescent="0.2">
      <c r="A66" s="2" t="s">
        <v>85</v>
      </c>
      <c r="B66" s="39">
        <v>96</v>
      </c>
      <c r="C66" s="36">
        <v>0.94617629051208496</v>
      </c>
      <c r="D66" s="36">
        <v>3.9537806063890499E-2</v>
      </c>
      <c r="E66" s="36">
        <v>0</v>
      </c>
      <c r="F66" s="36">
        <v>1.42859108746052E-2</v>
      </c>
      <c r="G66" s="36">
        <v>0</v>
      </c>
      <c r="H66" s="36">
        <v>0</v>
      </c>
      <c r="I66" s="36">
        <v>0</v>
      </c>
      <c r="J66" s="42">
        <v>8.2395538687705994E-2</v>
      </c>
    </row>
    <row r="67" spans="1:10" x14ac:dyDescent="0.2">
      <c r="A67" s="2" t="s">
        <v>86</v>
      </c>
      <c r="B67" s="39">
        <v>104</v>
      </c>
      <c r="C67" s="36">
        <v>0.91080904006957997</v>
      </c>
      <c r="D67" s="36">
        <v>8.91909450292587E-2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42">
        <v>8.9190937578678103E-2</v>
      </c>
    </row>
    <row r="68" spans="1:10" x14ac:dyDescent="0.2">
      <c r="A68" s="2" t="s">
        <v>87</v>
      </c>
      <c r="B68" s="39">
        <v>88</v>
      </c>
      <c r="C68" s="36">
        <v>0.970167636871338</v>
      </c>
      <c r="D68" s="36">
        <v>2.4868132546544099E-2</v>
      </c>
      <c r="E68" s="36">
        <v>4.9642417579889297E-3</v>
      </c>
      <c r="F68" s="36">
        <v>0</v>
      </c>
      <c r="G68" s="36">
        <v>0</v>
      </c>
      <c r="H68" s="36">
        <v>0</v>
      </c>
      <c r="I68" s="36">
        <v>0</v>
      </c>
      <c r="J68" s="42">
        <v>3.4796621650457403E-2</v>
      </c>
    </row>
    <row r="69" spans="1:10" x14ac:dyDescent="0.2">
      <c r="A69" s="2" t="s">
        <v>88</v>
      </c>
      <c r="B69" s="39">
        <v>105</v>
      </c>
      <c r="C69" s="36">
        <v>0.94222122430801403</v>
      </c>
      <c r="D69" s="36">
        <v>3.4089650958776502E-2</v>
      </c>
      <c r="E69" s="36">
        <v>0</v>
      </c>
      <c r="F69" s="36">
        <v>1.20730884373188E-2</v>
      </c>
      <c r="G69" s="36">
        <v>1.1616042815148799E-2</v>
      </c>
      <c r="H69" s="36">
        <v>0</v>
      </c>
      <c r="I69" s="36">
        <v>0</v>
      </c>
      <c r="J69" s="42">
        <v>0.116773091256618</v>
      </c>
    </row>
    <row r="70" spans="1:10" x14ac:dyDescent="0.2">
      <c r="A70" s="2" t="s">
        <v>89</v>
      </c>
      <c r="B70" s="39">
        <v>100</v>
      </c>
      <c r="C70" s="36">
        <v>0.80948144197464</v>
      </c>
      <c r="D70" s="36">
        <v>0.159552916884422</v>
      </c>
      <c r="E70" s="36">
        <v>1.73072200268507E-2</v>
      </c>
      <c r="F70" s="36">
        <v>7.4985460378229601E-3</v>
      </c>
      <c r="G70" s="36">
        <v>6.1598694883286996E-3</v>
      </c>
      <c r="H70" s="36">
        <v>0</v>
      </c>
      <c r="I70" s="36">
        <v>0</v>
      </c>
      <c r="J70" s="42">
        <v>0.241302475333214</v>
      </c>
    </row>
    <row r="71" spans="1:10" x14ac:dyDescent="0.2">
      <c r="A71" s="3" t="s">
        <v>90</v>
      </c>
      <c r="B71" s="40">
        <v>79</v>
      </c>
      <c r="C71" s="37">
        <v>0.89603507518768299</v>
      </c>
      <c r="D71" s="37">
        <v>0.10396493226289701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43">
        <v>0.10396493226289701</v>
      </c>
    </row>
    <row r="73" spans="1:10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17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47" t="s">
        <v>1</v>
      </c>
      <c r="C6" s="44" t="s">
        <v>1</v>
      </c>
      <c r="D6" s="44" t="s">
        <v>1</v>
      </c>
      <c r="E6" s="44" t="s">
        <v>1</v>
      </c>
      <c r="F6" s="44" t="s">
        <v>1</v>
      </c>
      <c r="G6" s="44" t="s">
        <v>1</v>
      </c>
      <c r="H6" s="44" t="s">
        <v>1</v>
      </c>
      <c r="I6" s="44" t="s">
        <v>1</v>
      </c>
      <c r="J6" s="50" t="s">
        <v>1</v>
      </c>
    </row>
    <row r="7" spans="1:10" x14ac:dyDescent="0.2">
      <c r="A7" s="2" t="s">
        <v>26</v>
      </c>
      <c r="B7" s="48">
        <v>8345</v>
      </c>
      <c r="C7" s="45">
        <v>0.31343725323677102</v>
      </c>
      <c r="D7" s="45">
        <v>0.32353162765502902</v>
      </c>
      <c r="E7" s="45">
        <v>0.20024892687797499</v>
      </c>
      <c r="F7" s="45">
        <v>8.3023965358734103E-2</v>
      </c>
      <c r="G7" s="45">
        <v>4.7120288014411899E-2</v>
      </c>
      <c r="H7" s="45">
        <v>1.7799977213144299E-2</v>
      </c>
      <c r="I7" s="45">
        <v>1.48379541933537E-2</v>
      </c>
      <c r="J7" s="51">
        <v>1.35600101947784</v>
      </c>
    </row>
    <row r="8" spans="1:10" x14ac:dyDescent="0.2">
      <c r="A8" s="5" t="s">
        <v>27</v>
      </c>
      <c r="B8" s="47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50" t="s">
        <v>1</v>
      </c>
    </row>
    <row r="9" spans="1:10" x14ac:dyDescent="0.2">
      <c r="A9" s="2" t="s">
        <v>28</v>
      </c>
      <c r="B9" s="48">
        <v>105</v>
      </c>
      <c r="C9" s="45">
        <v>0.40774485468864402</v>
      </c>
      <c r="D9" s="45">
        <v>0.31692680716514599</v>
      </c>
      <c r="E9" s="45">
        <v>0.139599144458771</v>
      </c>
      <c r="F9" s="45">
        <v>0.105602934956551</v>
      </c>
      <c r="G9" s="45">
        <v>1.78520493209362E-2</v>
      </c>
      <c r="H9" s="45">
        <v>5.0876475870609301E-3</v>
      </c>
      <c r="I9" s="45">
        <v>7.1865352801978597E-3</v>
      </c>
      <c r="J9" s="51">
        <v>1.05289959907532</v>
      </c>
    </row>
    <row r="10" spans="1:10" x14ac:dyDescent="0.2">
      <c r="A10" s="2" t="s">
        <v>29</v>
      </c>
      <c r="B10" s="48">
        <v>105</v>
      </c>
      <c r="C10" s="45">
        <v>0.41690114140510598</v>
      </c>
      <c r="D10" s="45">
        <v>0.29369160532951399</v>
      </c>
      <c r="E10" s="45">
        <v>0.15058082342147799</v>
      </c>
      <c r="F10" s="45">
        <v>5.25092445313931E-2</v>
      </c>
      <c r="G10" s="45">
        <v>5.4559268057346302E-2</v>
      </c>
      <c r="H10" s="45">
        <v>1.7283570021390901E-2</v>
      </c>
      <c r="I10" s="45">
        <v>1.44743379205465E-2</v>
      </c>
      <c r="J10" s="51">
        <v>1.14666199684143</v>
      </c>
    </row>
    <row r="11" spans="1:10" x14ac:dyDescent="0.2">
      <c r="A11" s="2" t="s">
        <v>30</v>
      </c>
      <c r="B11" s="48">
        <v>126</v>
      </c>
      <c r="C11" s="45">
        <v>0.229875639081001</v>
      </c>
      <c r="D11" s="45">
        <v>0.41598334908485401</v>
      </c>
      <c r="E11" s="45">
        <v>0.23101319372654</v>
      </c>
      <c r="F11" s="45">
        <v>5.43989352881908E-2</v>
      </c>
      <c r="G11" s="45">
        <v>3.0475275591015798E-2</v>
      </c>
      <c r="H11" s="45">
        <v>1.5820408239960702E-2</v>
      </c>
      <c r="I11" s="45">
        <v>2.24332045763731E-2</v>
      </c>
      <c r="J11" s="51">
        <v>1.42300081253052</v>
      </c>
    </row>
    <row r="12" spans="1:10" x14ac:dyDescent="0.2">
      <c r="A12" s="2" t="s">
        <v>31</v>
      </c>
      <c r="B12" s="48">
        <v>109</v>
      </c>
      <c r="C12" s="45">
        <v>0.19279327988624601</v>
      </c>
      <c r="D12" s="45">
        <v>0.323619574308395</v>
      </c>
      <c r="E12" s="45">
        <v>0.270961403846741</v>
      </c>
      <c r="F12" s="45">
        <v>7.1259975433349595E-2</v>
      </c>
      <c r="G12" s="45">
        <v>8.9051596820354503E-2</v>
      </c>
      <c r="H12" s="45">
        <v>3.2627590000629397E-2</v>
      </c>
      <c r="I12" s="45">
        <v>1.9686559215187999E-2</v>
      </c>
      <c r="J12" s="51">
        <v>1.7433454990387001</v>
      </c>
    </row>
    <row r="13" spans="1:10" x14ac:dyDescent="0.2">
      <c r="A13" s="2" t="s">
        <v>32</v>
      </c>
      <c r="B13" s="48">
        <v>109</v>
      </c>
      <c r="C13" s="45">
        <v>0.214091092348099</v>
      </c>
      <c r="D13" s="45">
        <v>0.33722558617591902</v>
      </c>
      <c r="E13" s="45">
        <v>0.18452841043472301</v>
      </c>
      <c r="F13" s="45">
        <v>0.13283230364322701</v>
      </c>
      <c r="G13" s="45">
        <v>5.3707677870988797E-2</v>
      </c>
      <c r="H13" s="45">
        <v>4.5981690287589999E-2</v>
      </c>
      <c r="I13" s="45">
        <v>3.1633257865905803E-2</v>
      </c>
      <c r="J13" s="51">
        <v>1.7706228494644201</v>
      </c>
    </row>
    <row r="14" spans="1:10" x14ac:dyDescent="0.2">
      <c r="A14" s="2" t="s">
        <v>33</v>
      </c>
      <c r="B14" s="48">
        <v>97</v>
      </c>
      <c r="C14" s="45">
        <v>0.17522823810577401</v>
      </c>
      <c r="D14" s="45">
        <v>0.322064578533173</v>
      </c>
      <c r="E14" s="45">
        <v>0.21471910178661299</v>
      </c>
      <c r="F14" s="45">
        <v>0.123680219054222</v>
      </c>
      <c r="G14" s="45">
        <v>0.103609666228294</v>
      </c>
      <c r="H14" s="45">
        <v>1.6561860218644101E-2</v>
      </c>
      <c r="I14" s="45">
        <v>4.4136334210634197E-2</v>
      </c>
      <c r="J14" s="51">
        <v>1.92178082466125</v>
      </c>
    </row>
    <row r="15" spans="1:10" x14ac:dyDescent="0.2">
      <c r="A15" s="2" t="s">
        <v>34</v>
      </c>
      <c r="B15" s="48">
        <v>93</v>
      </c>
      <c r="C15" s="45">
        <v>0.32549974322318997</v>
      </c>
      <c r="D15" s="45">
        <v>0.302345961332321</v>
      </c>
      <c r="E15" s="45">
        <v>0.20385548472404499</v>
      </c>
      <c r="F15" s="45">
        <v>9.2006072402000399E-2</v>
      </c>
      <c r="G15" s="45">
        <v>4.1114933788776398E-2</v>
      </c>
      <c r="H15" s="45">
        <v>1.9196271896362301E-2</v>
      </c>
      <c r="I15" s="45">
        <v>1.5981562435627001E-2</v>
      </c>
      <c r="J15" s="51">
        <v>1.3424055576324501</v>
      </c>
    </row>
    <row r="16" spans="1:10" x14ac:dyDescent="0.2">
      <c r="A16" s="2" t="s">
        <v>35</v>
      </c>
      <c r="B16" s="48">
        <v>105</v>
      </c>
      <c r="C16" s="45">
        <v>0.29227194190025302</v>
      </c>
      <c r="D16" s="45">
        <v>0.25382345914840698</v>
      </c>
      <c r="E16" s="45">
        <v>0.33107048273086498</v>
      </c>
      <c r="F16" s="45">
        <v>4.6447340399026898E-2</v>
      </c>
      <c r="G16" s="45">
        <v>2.5305058807134601E-2</v>
      </c>
      <c r="H16" s="45">
        <v>3.7609312683343901E-2</v>
      </c>
      <c r="I16" s="45">
        <v>1.34723978117108E-2</v>
      </c>
      <c r="J16" s="51">
        <v>1.43388211727142</v>
      </c>
    </row>
    <row r="17" spans="1:10" x14ac:dyDescent="0.2">
      <c r="A17" s="2" t="s">
        <v>36</v>
      </c>
      <c r="B17" s="48">
        <v>77</v>
      </c>
      <c r="C17" s="45">
        <v>0.51933282613754295</v>
      </c>
      <c r="D17" s="45">
        <v>0.26089358329772899</v>
      </c>
      <c r="E17" s="45">
        <v>0.15846274793147999</v>
      </c>
      <c r="F17" s="45">
        <v>3.5210154950618702E-2</v>
      </c>
      <c r="G17" s="45">
        <v>1.5712184831500099E-2</v>
      </c>
      <c r="H17" s="45">
        <v>1.03885186836123E-2</v>
      </c>
      <c r="I17" s="45">
        <v>0</v>
      </c>
      <c r="J17" s="51">
        <v>0.79824084043502797</v>
      </c>
    </row>
    <row r="18" spans="1:10" x14ac:dyDescent="0.2">
      <c r="A18" s="2" t="s">
        <v>37</v>
      </c>
      <c r="B18" s="48">
        <v>75</v>
      </c>
      <c r="C18" s="45">
        <v>0.29764193296432501</v>
      </c>
      <c r="D18" s="45">
        <v>0.456454128026962</v>
      </c>
      <c r="E18" s="45">
        <v>0.143684297800064</v>
      </c>
      <c r="F18" s="45">
        <v>4.0396068245172501E-2</v>
      </c>
      <c r="G18" s="45">
        <v>3.2468218356370898E-2</v>
      </c>
      <c r="H18" s="45">
        <v>0</v>
      </c>
      <c r="I18" s="45">
        <v>2.9355358332395599E-2</v>
      </c>
      <c r="J18" s="51">
        <v>1.1865803003311199</v>
      </c>
    </row>
    <row r="19" spans="1:10" x14ac:dyDescent="0.2">
      <c r="A19" s="2" t="s">
        <v>38</v>
      </c>
      <c r="B19" s="48">
        <v>95</v>
      </c>
      <c r="C19" s="45">
        <v>0.34370172023773199</v>
      </c>
      <c r="D19" s="45">
        <v>0.31718739867210399</v>
      </c>
      <c r="E19" s="45">
        <v>0.235426411032677</v>
      </c>
      <c r="F19" s="45">
        <v>6.8689472973346696E-2</v>
      </c>
      <c r="G19" s="45">
        <v>2.9359677806496599E-2</v>
      </c>
      <c r="H19" s="45">
        <v>0</v>
      </c>
      <c r="I19" s="45">
        <v>5.6353057734668298E-3</v>
      </c>
      <c r="J19" s="51">
        <v>1.14535915851593</v>
      </c>
    </row>
    <row r="20" spans="1:10" x14ac:dyDescent="0.2">
      <c r="A20" s="2" t="s">
        <v>39</v>
      </c>
      <c r="B20" s="48">
        <v>99</v>
      </c>
      <c r="C20" s="45">
        <v>0.38976299762725802</v>
      </c>
      <c r="D20" s="45">
        <v>0.30005785822868303</v>
      </c>
      <c r="E20" s="45">
        <v>0.18506242334842701</v>
      </c>
      <c r="F20" s="45">
        <v>5.34264333546162E-2</v>
      </c>
      <c r="G20" s="45">
        <v>5.1939580589532901E-2</v>
      </c>
      <c r="H20" s="45">
        <v>1.97507105767727E-2</v>
      </c>
      <c r="I20" s="45">
        <v>0</v>
      </c>
      <c r="J20" s="51">
        <v>1.13697385787964</v>
      </c>
    </row>
    <row r="21" spans="1:10" x14ac:dyDescent="0.2">
      <c r="A21" s="2" t="s">
        <v>40</v>
      </c>
      <c r="B21" s="48">
        <v>83</v>
      </c>
      <c r="C21" s="45">
        <v>0.24668274819850899</v>
      </c>
      <c r="D21" s="45">
        <v>0.27161037921905501</v>
      </c>
      <c r="E21" s="45">
        <v>0.187207877635956</v>
      </c>
      <c r="F21" s="45">
        <v>0.126920476555824</v>
      </c>
      <c r="G21" s="45">
        <v>0.106840588152409</v>
      </c>
      <c r="H21" s="45">
        <v>5.1006861031055499E-2</v>
      </c>
      <c r="I21" s="45">
        <v>9.7310636192560196E-3</v>
      </c>
      <c r="J21" s="51">
        <v>1.7675706148147601</v>
      </c>
    </row>
    <row r="22" spans="1:10" x14ac:dyDescent="0.2">
      <c r="A22" s="2" t="s">
        <v>41</v>
      </c>
      <c r="B22" s="48">
        <v>103</v>
      </c>
      <c r="C22" s="45">
        <v>0.148968741297722</v>
      </c>
      <c r="D22" s="45">
        <v>0.44770738482475297</v>
      </c>
      <c r="E22" s="45">
        <v>0.23099973797798201</v>
      </c>
      <c r="F22" s="45">
        <v>9.3932814896106706E-2</v>
      </c>
      <c r="G22" s="45">
        <v>2.1519677713513399E-2</v>
      </c>
      <c r="H22" s="45">
        <v>2.9305871576070799E-2</v>
      </c>
      <c r="I22" s="45">
        <v>2.7565775439143202E-2</v>
      </c>
      <c r="J22" s="51">
        <v>1.6144036054611199</v>
      </c>
    </row>
    <row r="23" spans="1:10" x14ac:dyDescent="0.2">
      <c r="A23" s="2" t="s">
        <v>42</v>
      </c>
      <c r="B23" s="48">
        <v>102</v>
      </c>
      <c r="C23" s="45">
        <v>0.314601510763168</v>
      </c>
      <c r="D23" s="45">
        <v>0.33574512600898698</v>
      </c>
      <c r="E23" s="45">
        <v>0.210799485445023</v>
      </c>
      <c r="F23" s="45">
        <v>9.35778617858887E-2</v>
      </c>
      <c r="G23" s="45">
        <v>1.72790009528399E-2</v>
      </c>
      <c r="H23" s="45">
        <v>6.4481790177524098E-3</v>
      </c>
      <c r="I23" s="45">
        <v>2.1548844873905199E-2</v>
      </c>
      <c r="J23" s="51">
        <v>1.2790985107421899</v>
      </c>
    </row>
    <row r="24" spans="1:10" x14ac:dyDescent="0.2">
      <c r="A24" s="2" t="s">
        <v>43</v>
      </c>
      <c r="B24" s="48">
        <v>102</v>
      </c>
      <c r="C24" s="45">
        <v>0.252003163099289</v>
      </c>
      <c r="D24" s="45">
        <v>0.26269316673278797</v>
      </c>
      <c r="E24" s="45">
        <v>0.304088354110718</v>
      </c>
      <c r="F24" s="45">
        <v>9.9151276051998097E-2</v>
      </c>
      <c r="G24" s="45">
        <v>4.1556719690561301E-2</v>
      </c>
      <c r="H24" s="45">
        <v>2.8956249356269802E-2</v>
      </c>
      <c r="I24" s="45">
        <v>1.15510551258922E-2</v>
      </c>
      <c r="J24" s="51">
        <v>1.56336081027985</v>
      </c>
    </row>
    <row r="25" spans="1:10" x14ac:dyDescent="0.2">
      <c r="A25" s="2" t="s">
        <v>44</v>
      </c>
      <c r="B25" s="48">
        <v>100</v>
      </c>
      <c r="C25" s="45">
        <v>0.44487109780311601</v>
      </c>
      <c r="D25" s="45">
        <v>0.28336635231971702</v>
      </c>
      <c r="E25" s="45">
        <v>0.16377100348472601</v>
      </c>
      <c r="F25" s="45">
        <v>7.4054025113582597E-2</v>
      </c>
      <c r="G25" s="45">
        <v>2.5728648528456698E-2</v>
      </c>
      <c r="H25" s="45">
        <v>3.8921271916478898E-3</v>
      </c>
      <c r="I25" s="45">
        <v>4.3167462572455398E-3</v>
      </c>
      <c r="J25" s="51">
        <v>0.98566287755966198</v>
      </c>
    </row>
    <row r="26" spans="1:10" x14ac:dyDescent="0.2">
      <c r="A26" s="2" t="s">
        <v>45</v>
      </c>
      <c r="B26" s="48">
        <v>88</v>
      </c>
      <c r="C26" s="45">
        <v>0.41440537571906999</v>
      </c>
      <c r="D26" s="45">
        <v>0.31162860989570601</v>
      </c>
      <c r="E26" s="45">
        <v>0.16338849067687999</v>
      </c>
      <c r="F26" s="45">
        <v>7.6071836054325104E-2</v>
      </c>
      <c r="G26" s="45">
        <v>3.4505672752857201E-2</v>
      </c>
      <c r="H26" s="45">
        <v>0</v>
      </c>
      <c r="I26" s="45">
        <v>0</v>
      </c>
      <c r="J26" s="51">
        <v>1.00464379787445</v>
      </c>
    </row>
    <row r="27" spans="1:10" x14ac:dyDescent="0.2">
      <c r="A27" s="2" t="s">
        <v>46</v>
      </c>
      <c r="B27" s="48">
        <v>91</v>
      </c>
      <c r="C27" s="45">
        <v>0.37846860289573703</v>
      </c>
      <c r="D27" s="45">
        <v>0.33149248361587502</v>
      </c>
      <c r="E27" s="45">
        <v>0.220556795597076</v>
      </c>
      <c r="F27" s="45">
        <v>3.8100674748420701E-2</v>
      </c>
      <c r="G27" s="45">
        <v>2.5893460959196101E-2</v>
      </c>
      <c r="H27" s="45">
        <v>5.4879942908883103E-3</v>
      </c>
      <c r="I27" s="45">
        <v>0</v>
      </c>
      <c r="J27" s="51">
        <v>1.01792192459106</v>
      </c>
    </row>
    <row r="28" spans="1:10" x14ac:dyDescent="0.2">
      <c r="A28" s="2" t="s">
        <v>47</v>
      </c>
      <c r="B28" s="48">
        <v>106</v>
      </c>
      <c r="C28" s="45">
        <v>0.26526525616645802</v>
      </c>
      <c r="D28" s="45">
        <v>0.34210869669914201</v>
      </c>
      <c r="E28" s="45">
        <v>0.160001531243324</v>
      </c>
      <c r="F28" s="45">
        <v>9.1076299548149095E-2</v>
      </c>
      <c r="G28" s="45">
        <v>8.3628594875335693E-2</v>
      </c>
      <c r="H28" s="45">
        <v>3.8935296237468699E-2</v>
      </c>
      <c r="I28" s="45">
        <v>1.8984332680702199E-2</v>
      </c>
      <c r="J28" s="51">
        <v>1.6131844520568801</v>
      </c>
    </row>
    <row r="29" spans="1:10" x14ac:dyDescent="0.2">
      <c r="A29" s="2" t="s">
        <v>48</v>
      </c>
      <c r="B29" s="48">
        <v>97</v>
      </c>
      <c r="C29" s="45">
        <v>0.34388670325279203</v>
      </c>
      <c r="D29" s="45">
        <v>0.25794923305511502</v>
      </c>
      <c r="E29" s="45">
        <v>0.226001352071762</v>
      </c>
      <c r="F29" s="45">
        <v>4.2566377669572802E-2</v>
      </c>
      <c r="G29" s="45">
        <v>6.75160586833954E-2</v>
      </c>
      <c r="H29" s="45">
        <v>3.2726302742958097E-2</v>
      </c>
      <c r="I29" s="45">
        <v>2.9353966936469099E-2</v>
      </c>
      <c r="J29" s="51">
        <v>1.44747066497803</v>
      </c>
    </row>
    <row r="30" spans="1:10" x14ac:dyDescent="0.2">
      <c r="A30" s="2" t="s">
        <v>49</v>
      </c>
      <c r="B30" s="48">
        <v>92</v>
      </c>
      <c r="C30" s="45">
        <v>0.203114703297615</v>
      </c>
      <c r="D30" s="45">
        <v>0.17108042538165999</v>
      </c>
      <c r="E30" s="45">
        <v>0.23810006678104401</v>
      </c>
      <c r="F30" s="45">
        <v>0.21547311544418299</v>
      </c>
      <c r="G30" s="45">
        <v>0.111237354576588</v>
      </c>
      <c r="H30" s="45">
        <v>1.56243471428752E-2</v>
      </c>
      <c r="I30" s="45">
        <v>4.5369986444711699E-2</v>
      </c>
      <c r="J30" s="51">
        <v>2.17991995811462</v>
      </c>
    </row>
    <row r="31" spans="1:10" x14ac:dyDescent="0.2">
      <c r="A31" s="2" t="s">
        <v>50</v>
      </c>
      <c r="B31" s="48">
        <v>83</v>
      </c>
      <c r="C31" s="45">
        <v>0.30094370245933499</v>
      </c>
      <c r="D31" s="45">
        <v>0.24451492726802801</v>
      </c>
      <c r="E31" s="45">
        <v>0.245384275913239</v>
      </c>
      <c r="F31" s="45">
        <v>0.127341613173485</v>
      </c>
      <c r="G31" s="45">
        <v>7.0552654564380604E-2</v>
      </c>
      <c r="H31" s="45">
        <v>0</v>
      </c>
      <c r="I31" s="45">
        <v>1.12628303468227E-2</v>
      </c>
      <c r="J31" s="51">
        <v>1.46709585189819</v>
      </c>
    </row>
    <row r="32" spans="1:10" x14ac:dyDescent="0.2">
      <c r="A32" s="2" t="s">
        <v>51</v>
      </c>
      <c r="B32" s="48">
        <v>104</v>
      </c>
      <c r="C32" s="45">
        <v>0.181415840983391</v>
      </c>
      <c r="D32" s="45">
        <v>0.38097059726715099</v>
      </c>
      <c r="E32" s="45">
        <v>0.27999681234359702</v>
      </c>
      <c r="F32" s="45">
        <v>0.10013884305954</v>
      </c>
      <c r="G32" s="45">
        <v>3.1606193631887401E-2</v>
      </c>
      <c r="H32" s="45">
        <v>2.7605751529336002E-3</v>
      </c>
      <c r="I32" s="45">
        <v>2.31111347675323E-2</v>
      </c>
      <c r="J32" s="51">
        <v>1.5273618698120099</v>
      </c>
    </row>
    <row r="33" spans="1:10" x14ac:dyDescent="0.2">
      <c r="A33" s="2" t="s">
        <v>52</v>
      </c>
      <c r="B33" s="48">
        <v>95</v>
      </c>
      <c r="C33" s="45">
        <v>0.207180976867676</v>
      </c>
      <c r="D33" s="45">
        <v>0.39103373885154702</v>
      </c>
      <c r="E33" s="45">
        <v>0.22619584202766399</v>
      </c>
      <c r="F33" s="45">
        <v>7.0576123893260997E-2</v>
      </c>
      <c r="G33" s="45">
        <v>8.4310635924339294E-2</v>
      </c>
      <c r="H33" s="45">
        <v>1.06417955830693E-2</v>
      </c>
      <c r="I33" s="45">
        <v>1.00608887150884E-2</v>
      </c>
      <c r="J33" s="51">
        <v>1.5231260061264</v>
      </c>
    </row>
    <row r="34" spans="1:10" x14ac:dyDescent="0.2">
      <c r="A34" s="2" t="s">
        <v>53</v>
      </c>
      <c r="B34" s="48">
        <v>98</v>
      </c>
      <c r="C34" s="45">
        <v>0.35776522755622903</v>
      </c>
      <c r="D34" s="45">
        <v>0.15523238480091101</v>
      </c>
      <c r="E34" s="45">
        <v>0.26196363568306003</v>
      </c>
      <c r="F34" s="45">
        <v>0.11722683906555199</v>
      </c>
      <c r="G34" s="45">
        <v>7.1721509099006694E-2</v>
      </c>
      <c r="H34" s="45">
        <v>1.9572775810957E-2</v>
      </c>
      <c r="I34" s="45">
        <v>1.65176223963499E-2</v>
      </c>
      <c r="J34" s="51">
        <v>1.5146958827972401</v>
      </c>
    </row>
    <row r="35" spans="1:10" x14ac:dyDescent="0.2">
      <c r="A35" s="2" t="s">
        <v>54</v>
      </c>
      <c r="B35" s="48">
        <v>107</v>
      </c>
      <c r="C35" s="45">
        <v>0.28938418626785301</v>
      </c>
      <c r="D35" s="45">
        <v>0.158522248268127</v>
      </c>
      <c r="E35" s="45">
        <v>0.35510554909706099</v>
      </c>
      <c r="F35" s="45">
        <v>8.1112295389175401E-2</v>
      </c>
      <c r="G35" s="45">
        <v>8.8254876434802995E-2</v>
      </c>
      <c r="H35" s="45">
        <v>1.9876403734087899E-2</v>
      </c>
      <c r="I35" s="45">
        <v>7.7444422058761102E-3</v>
      </c>
      <c r="J35" s="51">
        <v>1.6186828613281199</v>
      </c>
    </row>
    <row r="36" spans="1:10" x14ac:dyDescent="0.2">
      <c r="A36" s="2" t="s">
        <v>55</v>
      </c>
      <c r="B36" s="48">
        <v>86</v>
      </c>
      <c r="C36" s="45">
        <v>0.32980787754058799</v>
      </c>
      <c r="D36" s="45">
        <v>0.32125538587570202</v>
      </c>
      <c r="E36" s="45">
        <v>0.15756338834762601</v>
      </c>
      <c r="F36" s="45">
        <v>9.7573772072792095E-2</v>
      </c>
      <c r="G36" s="45">
        <v>5.8627586811780902E-2</v>
      </c>
      <c r="H36" s="45">
        <v>2.1875016391277299E-2</v>
      </c>
      <c r="I36" s="45">
        <v>1.3296990655362601E-2</v>
      </c>
      <c r="J36" s="51">
        <v>1.39266180992126</v>
      </c>
    </row>
    <row r="37" spans="1:10" x14ac:dyDescent="0.2">
      <c r="A37" s="2" t="s">
        <v>56</v>
      </c>
      <c r="B37" s="48">
        <v>91</v>
      </c>
      <c r="C37" s="45">
        <v>0.29197084903717002</v>
      </c>
      <c r="D37" s="45">
        <v>0.26310417056083701</v>
      </c>
      <c r="E37" s="45">
        <v>0.26166811585426297</v>
      </c>
      <c r="F37" s="45">
        <v>0.122245363891125</v>
      </c>
      <c r="G37" s="45">
        <v>3.6596853286027901E-2</v>
      </c>
      <c r="H37" s="45">
        <v>2.4414632469415699E-2</v>
      </c>
      <c r="I37" s="45">
        <v>0</v>
      </c>
      <c r="J37" s="51">
        <v>1.42163705825806</v>
      </c>
    </row>
    <row r="38" spans="1:10" x14ac:dyDescent="0.2">
      <c r="A38" s="2" t="s">
        <v>57</v>
      </c>
      <c r="B38" s="48">
        <v>104</v>
      </c>
      <c r="C38" s="45">
        <v>0.23923793435096699</v>
      </c>
      <c r="D38" s="45">
        <v>0.32057923078536998</v>
      </c>
      <c r="E38" s="45">
        <v>0.18930490314960499</v>
      </c>
      <c r="F38" s="45">
        <v>0.10396388173103301</v>
      </c>
      <c r="G38" s="45">
        <v>0.106815092265606</v>
      </c>
      <c r="H38" s="45">
        <v>1.6374217346310602E-2</v>
      </c>
      <c r="I38" s="45">
        <v>2.3724742233753201E-2</v>
      </c>
      <c r="J38" s="51">
        <v>1.6718817949295</v>
      </c>
    </row>
    <row r="39" spans="1:10" x14ac:dyDescent="0.2">
      <c r="A39" s="2" t="s">
        <v>58</v>
      </c>
      <c r="B39" s="48">
        <v>102</v>
      </c>
      <c r="C39" s="45">
        <v>0.16262456774711601</v>
      </c>
      <c r="D39" s="45">
        <v>0.372089862823486</v>
      </c>
      <c r="E39" s="45">
        <v>0.22802512347698201</v>
      </c>
      <c r="F39" s="45">
        <v>0.12490700930357</v>
      </c>
      <c r="G39" s="45">
        <v>6.784438341856E-2</v>
      </c>
      <c r="H39" s="45">
        <v>1.9264334812760402E-2</v>
      </c>
      <c r="I39" s="45">
        <v>2.5244718417525298E-2</v>
      </c>
      <c r="J39" s="51">
        <v>1.7354474067687999</v>
      </c>
    </row>
    <row r="40" spans="1:10" x14ac:dyDescent="0.2">
      <c r="A40" s="2" t="s">
        <v>59</v>
      </c>
      <c r="B40" s="48">
        <v>103</v>
      </c>
      <c r="C40" s="45">
        <v>0.29229286313056901</v>
      </c>
      <c r="D40" s="45">
        <v>0.333331018686295</v>
      </c>
      <c r="E40" s="45">
        <v>0.152909591794014</v>
      </c>
      <c r="F40" s="45">
        <v>0.12683768570423101</v>
      </c>
      <c r="G40" s="45">
        <v>3.83412539958954E-2</v>
      </c>
      <c r="H40" s="45">
        <v>2.7057347819209099E-2</v>
      </c>
      <c r="I40" s="45">
        <v>2.9230242595076599E-2</v>
      </c>
      <c r="J40" s="51">
        <v>1.51662361621857</v>
      </c>
    </row>
    <row r="41" spans="1:10" x14ac:dyDescent="0.2">
      <c r="A41" s="2" t="s">
        <v>60</v>
      </c>
      <c r="B41" s="48">
        <v>98</v>
      </c>
      <c r="C41" s="45">
        <v>0.35386842489242598</v>
      </c>
      <c r="D41" s="45">
        <v>0.32584133744239802</v>
      </c>
      <c r="E41" s="45">
        <v>0.165231272578239</v>
      </c>
      <c r="F41" s="45">
        <v>8.2695543766021701E-2</v>
      </c>
      <c r="G41" s="45">
        <v>3.7226993590593303E-2</v>
      </c>
      <c r="H41" s="45">
        <v>1.6147723421454398E-2</v>
      </c>
      <c r="I41" s="45">
        <v>1.89886912703514E-2</v>
      </c>
      <c r="J41" s="51">
        <v>1.2479692697525</v>
      </c>
    </row>
    <row r="42" spans="1:10" x14ac:dyDescent="0.2">
      <c r="A42" s="2" t="s">
        <v>61</v>
      </c>
      <c r="B42" s="48">
        <v>102</v>
      </c>
      <c r="C42" s="45">
        <v>0.23775467276573201</v>
      </c>
      <c r="D42" s="45">
        <v>0.293637335300446</v>
      </c>
      <c r="E42" s="45">
        <v>0.28824925422668501</v>
      </c>
      <c r="F42" s="45">
        <v>5.5243942886590999E-2</v>
      </c>
      <c r="G42" s="45">
        <v>6.9689907133579296E-2</v>
      </c>
      <c r="H42" s="45">
        <v>4.43586856126785E-2</v>
      </c>
      <c r="I42" s="45">
        <v>1.10661927610636E-2</v>
      </c>
      <c r="J42" s="51">
        <v>1.6028178930282599</v>
      </c>
    </row>
    <row r="43" spans="1:10" x14ac:dyDescent="0.2">
      <c r="A43" s="2" t="s">
        <v>62</v>
      </c>
      <c r="B43" s="48">
        <v>92</v>
      </c>
      <c r="C43" s="45">
        <v>5.78728131949902E-2</v>
      </c>
      <c r="D43" s="45">
        <v>0.39022254943847701</v>
      </c>
      <c r="E43" s="45">
        <v>0.24397805333137501</v>
      </c>
      <c r="F43" s="45">
        <v>0.122640527784824</v>
      </c>
      <c r="G43" s="45">
        <v>6.8097993731498704E-2</v>
      </c>
      <c r="H43" s="45">
        <v>5.0762683153152501E-2</v>
      </c>
      <c r="I43" s="45">
        <v>6.6425375640392303E-2</v>
      </c>
      <c r="J43" s="51">
        <v>2.2261219024658199</v>
      </c>
    </row>
    <row r="44" spans="1:10" x14ac:dyDescent="0.2">
      <c r="A44" s="2" t="s">
        <v>63</v>
      </c>
      <c r="B44" s="48">
        <v>96</v>
      </c>
      <c r="C44" s="45">
        <v>0.118329085409641</v>
      </c>
      <c r="D44" s="45">
        <v>0.34998905658721902</v>
      </c>
      <c r="E44" s="45">
        <v>0.214711874723434</v>
      </c>
      <c r="F44" s="45">
        <v>0.109165526926517</v>
      </c>
      <c r="G44" s="45">
        <v>0.15692111849784901</v>
      </c>
      <c r="H44" s="45">
        <v>1.7116872593760501E-2</v>
      </c>
      <c r="I44" s="45">
        <v>3.37664559483528E-2</v>
      </c>
      <c r="J44" s="51">
        <v>2.04474949836731</v>
      </c>
    </row>
    <row r="45" spans="1:10" x14ac:dyDescent="0.2">
      <c r="A45" s="2" t="s">
        <v>64</v>
      </c>
      <c r="B45" s="48">
        <v>99</v>
      </c>
      <c r="C45" s="45">
        <v>0.23650328814983401</v>
      </c>
      <c r="D45" s="45">
        <v>0.35463622212410001</v>
      </c>
      <c r="E45" s="45">
        <v>0.12763538956642201</v>
      </c>
      <c r="F45" s="45">
        <v>0.13124722242355299</v>
      </c>
      <c r="G45" s="45">
        <v>5.6429199874401099E-2</v>
      </c>
      <c r="H45" s="45">
        <v>7.0887476205825806E-2</v>
      </c>
      <c r="I45" s="45">
        <v>2.2661214694380798E-2</v>
      </c>
      <c r="J45" s="51">
        <v>1.74243140220642</v>
      </c>
    </row>
    <row r="46" spans="1:10" x14ac:dyDescent="0.2">
      <c r="A46" s="2" t="s">
        <v>65</v>
      </c>
      <c r="B46" s="48">
        <v>102</v>
      </c>
      <c r="C46" s="45">
        <v>0.31207549571991</v>
      </c>
      <c r="D46" s="45">
        <v>0.34652227163314803</v>
      </c>
      <c r="E46" s="45">
        <v>0.19071947038173701</v>
      </c>
      <c r="F46" s="45">
        <v>5.8500021696090698E-2</v>
      </c>
      <c r="G46" s="45">
        <v>6.3754133880138397E-2</v>
      </c>
      <c r="H46" s="45">
        <v>1.37089565396309E-2</v>
      </c>
      <c r="I46" s="45">
        <v>1.4719642698764799E-2</v>
      </c>
      <c r="J46" s="51">
        <v>1.3280547857284499</v>
      </c>
    </row>
    <row r="47" spans="1:10" x14ac:dyDescent="0.2">
      <c r="A47" s="2" t="s">
        <v>66</v>
      </c>
      <c r="B47" s="48">
        <v>104</v>
      </c>
      <c r="C47" s="45">
        <v>0.22951728105545</v>
      </c>
      <c r="D47" s="45">
        <v>0.20659178495407099</v>
      </c>
      <c r="E47" s="45">
        <v>0.30250576138496399</v>
      </c>
      <c r="F47" s="45">
        <v>8.0375358462333693E-2</v>
      </c>
      <c r="G47" s="45">
        <v>7.9906769096851293E-2</v>
      </c>
      <c r="H47" s="45">
        <v>3.6904990673065199E-2</v>
      </c>
      <c r="I47" s="45">
        <v>6.4198054373264299E-2</v>
      </c>
      <c r="J47" s="51">
        <v>2.0152525901794398</v>
      </c>
    </row>
    <row r="48" spans="1:10" x14ac:dyDescent="0.2">
      <c r="A48" s="2" t="s">
        <v>67</v>
      </c>
      <c r="B48" s="48">
        <v>92</v>
      </c>
      <c r="C48" s="45">
        <v>0.128397926688194</v>
      </c>
      <c r="D48" s="45">
        <v>0.26459923386573803</v>
      </c>
      <c r="E48" s="45">
        <v>0.34016960859298701</v>
      </c>
      <c r="F48" s="45">
        <v>0.13481935858726499</v>
      </c>
      <c r="G48" s="45">
        <v>8.3094529807567596E-2</v>
      </c>
      <c r="H48" s="45">
        <v>3.2566599547863E-2</v>
      </c>
      <c r="I48" s="45">
        <v>1.63527354598045E-2</v>
      </c>
      <c r="J48" s="51">
        <v>1.9427241086959799</v>
      </c>
    </row>
    <row r="49" spans="1:10" x14ac:dyDescent="0.2">
      <c r="A49" s="2" t="s">
        <v>68</v>
      </c>
      <c r="B49" s="48">
        <v>90</v>
      </c>
      <c r="C49" s="45">
        <v>0.46274045109748801</v>
      </c>
      <c r="D49" s="45">
        <v>0.27312335371971103</v>
      </c>
      <c r="E49" s="45">
        <v>0.138730853796005</v>
      </c>
      <c r="F49" s="45">
        <v>4.3989237397909199E-2</v>
      </c>
      <c r="G49" s="45">
        <v>3.3196859061718001E-2</v>
      </c>
      <c r="H49" s="45">
        <v>2.0986905321478799E-2</v>
      </c>
      <c r="I49" s="45">
        <v>2.72323247045279E-2</v>
      </c>
      <c r="J49" s="51">
        <v>1.1096721887588501</v>
      </c>
    </row>
    <row r="50" spans="1:10" x14ac:dyDescent="0.2">
      <c r="A50" s="2" t="s">
        <v>69</v>
      </c>
      <c r="B50" s="48">
        <v>65</v>
      </c>
      <c r="C50" s="45">
        <v>0.47415229678153997</v>
      </c>
      <c r="D50" s="45">
        <v>0.28787761926651001</v>
      </c>
      <c r="E50" s="45">
        <v>0.19096750020980799</v>
      </c>
      <c r="F50" s="45">
        <v>4.7002576291561099E-2</v>
      </c>
      <c r="G50" s="45">
        <v>0</v>
      </c>
      <c r="H50" s="45">
        <v>0</v>
      </c>
      <c r="I50" s="45">
        <v>0</v>
      </c>
      <c r="J50" s="51">
        <v>0.81082034111022905</v>
      </c>
    </row>
    <row r="51" spans="1:10" x14ac:dyDescent="0.2">
      <c r="A51" s="2" t="s">
        <v>70</v>
      </c>
      <c r="B51" s="48">
        <v>103</v>
      </c>
      <c r="C51" s="45">
        <v>0.405534148216248</v>
      </c>
      <c r="D51" s="45">
        <v>0.36789175868034402</v>
      </c>
      <c r="E51" s="45">
        <v>0.163807913661003</v>
      </c>
      <c r="F51" s="45">
        <v>1.9753919914364801E-2</v>
      </c>
      <c r="G51" s="45">
        <v>4.3012250214815098E-2</v>
      </c>
      <c r="H51" s="45">
        <v>0</v>
      </c>
      <c r="I51" s="45">
        <v>0</v>
      </c>
      <c r="J51" s="51">
        <v>0.92681837081909202</v>
      </c>
    </row>
    <row r="52" spans="1:10" x14ac:dyDescent="0.2">
      <c r="A52" s="2" t="s">
        <v>71</v>
      </c>
      <c r="B52" s="48">
        <v>83</v>
      </c>
      <c r="C52" s="45">
        <v>0.37766551971435502</v>
      </c>
      <c r="D52" s="45">
        <v>0.12970082461834001</v>
      </c>
      <c r="E52" s="45">
        <v>0.33132961392402599</v>
      </c>
      <c r="F52" s="45">
        <v>8.88771861791611E-2</v>
      </c>
      <c r="G52" s="45">
        <v>5.0481155514717102E-2</v>
      </c>
      <c r="H52" s="45">
        <v>7.6905065216124101E-3</v>
      </c>
      <c r="I52" s="45">
        <v>1.42551921308041E-2</v>
      </c>
      <c r="J52" s="51">
        <v>1.4079715013503999</v>
      </c>
    </row>
    <row r="53" spans="1:10" x14ac:dyDescent="0.2">
      <c r="A53" s="2" t="s">
        <v>72</v>
      </c>
      <c r="B53" s="48">
        <v>97</v>
      </c>
      <c r="C53" s="45">
        <v>0.43449553847312899</v>
      </c>
      <c r="D53" s="45">
        <v>0.27183791995048501</v>
      </c>
      <c r="E53" s="45">
        <v>0.14912730455398601</v>
      </c>
      <c r="F53" s="45">
        <v>6.4070560038089794E-2</v>
      </c>
      <c r="G53" s="45">
        <v>2.3787513375282301E-2</v>
      </c>
      <c r="H53" s="45">
        <v>3.94872725009918E-2</v>
      </c>
      <c r="I53" s="45">
        <v>1.7193874344229702E-2</v>
      </c>
      <c r="J53" s="51">
        <v>1.17401099205017</v>
      </c>
    </row>
    <row r="54" spans="1:10" x14ac:dyDescent="0.2">
      <c r="A54" s="2" t="s">
        <v>73</v>
      </c>
      <c r="B54" s="48">
        <v>98</v>
      </c>
      <c r="C54" s="45">
        <v>0.33428791165351901</v>
      </c>
      <c r="D54" s="45">
        <v>0.463502317667007</v>
      </c>
      <c r="E54" s="45">
        <v>0.11831711977720299</v>
      </c>
      <c r="F54" s="45">
        <v>7.05580934882164E-2</v>
      </c>
      <c r="G54" s="45">
        <v>2.9529321473091802E-3</v>
      </c>
      <c r="H54" s="45">
        <v>1.03816529735923E-2</v>
      </c>
      <c r="I54" s="45">
        <v>0</v>
      </c>
      <c r="J54" s="51">
        <v>0.97553080320358299</v>
      </c>
    </row>
    <row r="55" spans="1:10" x14ac:dyDescent="0.2">
      <c r="A55" s="2" t="s">
        <v>74</v>
      </c>
      <c r="B55" s="48">
        <v>96</v>
      </c>
      <c r="C55" s="45">
        <v>0.36052989959716802</v>
      </c>
      <c r="D55" s="45">
        <v>0.239920124411583</v>
      </c>
      <c r="E55" s="45">
        <v>0.19585086405277299</v>
      </c>
      <c r="F55" s="45">
        <v>9.6072487533092499E-2</v>
      </c>
      <c r="G55" s="45">
        <v>8.5922919213771806E-2</v>
      </c>
      <c r="H55" s="45">
        <v>6.4687556587159599E-3</v>
      </c>
      <c r="I55" s="45">
        <v>1.5234957449138199E-2</v>
      </c>
      <c r="J55" s="51">
        <v>1.3980305194854701</v>
      </c>
    </row>
    <row r="56" spans="1:10" x14ac:dyDescent="0.2">
      <c r="A56" s="2" t="s">
        <v>75</v>
      </c>
      <c r="B56" s="48">
        <v>106</v>
      </c>
      <c r="C56" s="45">
        <v>0.11300158500671401</v>
      </c>
      <c r="D56" s="45">
        <v>0.50407975912094105</v>
      </c>
      <c r="E56" s="45">
        <v>0.14124839007854501</v>
      </c>
      <c r="F56" s="45">
        <v>7.8384183347225203E-2</v>
      </c>
      <c r="G56" s="45">
        <v>0.113728143274784</v>
      </c>
      <c r="H56" s="45">
        <v>2.6837777346372601E-2</v>
      </c>
      <c r="I56" s="45">
        <v>2.2720152512192698E-2</v>
      </c>
      <c r="J56" s="51">
        <v>1.7471514940261801</v>
      </c>
    </row>
    <row r="57" spans="1:10" x14ac:dyDescent="0.2">
      <c r="A57" s="2" t="s">
        <v>76</v>
      </c>
      <c r="B57" s="48">
        <v>97</v>
      </c>
      <c r="C57" s="45">
        <v>0.32821217179298401</v>
      </c>
      <c r="D57" s="45">
        <v>0.40557497739791898</v>
      </c>
      <c r="E57" s="45">
        <v>0.11402425915002801</v>
      </c>
      <c r="F57" s="45">
        <v>8.9204102754592896E-2</v>
      </c>
      <c r="G57" s="45">
        <v>3.4101203083991997E-2</v>
      </c>
      <c r="H57" s="45">
        <v>1.5426284633576899E-2</v>
      </c>
      <c r="I57" s="45">
        <v>1.34569918736815E-2</v>
      </c>
      <c r="J57" s="51">
        <v>1.2182378768920901</v>
      </c>
    </row>
    <row r="58" spans="1:10" x14ac:dyDescent="0.2">
      <c r="A58" s="2" t="s">
        <v>77</v>
      </c>
      <c r="B58" s="48">
        <v>99</v>
      </c>
      <c r="C58" s="45">
        <v>0.31289729475974998</v>
      </c>
      <c r="D58" s="45">
        <v>0.21379314363002799</v>
      </c>
      <c r="E58" s="45">
        <v>0.206729605793953</v>
      </c>
      <c r="F58" s="45">
        <v>0.154034778475761</v>
      </c>
      <c r="G58" s="45">
        <v>5.6805897504091298E-2</v>
      </c>
      <c r="H58" s="45">
        <v>1.9435536116361601E-2</v>
      </c>
      <c r="I58" s="45">
        <v>3.6303751170635203E-2</v>
      </c>
      <c r="J58" s="51">
        <v>1.7106561660766599</v>
      </c>
    </row>
    <row r="59" spans="1:10" x14ac:dyDescent="0.2">
      <c r="A59" s="2" t="s">
        <v>78</v>
      </c>
      <c r="B59" s="48">
        <v>93</v>
      </c>
      <c r="C59" s="45">
        <v>0.24139772355556499</v>
      </c>
      <c r="D59" s="45">
        <v>0.41316324472427401</v>
      </c>
      <c r="E59" s="45">
        <v>0.170327603816986</v>
      </c>
      <c r="F59" s="45">
        <v>8.2497939467430101E-2</v>
      </c>
      <c r="G59" s="45">
        <v>4.0544744580984102E-2</v>
      </c>
      <c r="H59" s="45">
        <v>2.8954526409506801E-2</v>
      </c>
      <c r="I59" s="45">
        <v>2.31142211705446E-2</v>
      </c>
      <c r="J59" s="51">
        <v>1.47630250453949</v>
      </c>
    </row>
    <row r="60" spans="1:10" x14ac:dyDescent="0.2">
      <c r="A60" s="2" t="s">
        <v>79</v>
      </c>
      <c r="B60" s="48">
        <v>93</v>
      </c>
      <c r="C60" s="45">
        <v>0.24648870527744299</v>
      </c>
      <c r="D60" s="45">
        <v>0.27952677011489901</v>
      </c>
      <c r="E60" s="45">
        <v>0.29500344395637501</v>
      </c>
      <c r="F60" s="45">
        <v>5.5806681513786302E-2</v>
      </c>
      <c r="G60" s="45">
        <v>6.1237923800945303E-2</v>
      </c>
      <c r="H60" s="45">
        <v>9.1016804799437506E-3</v>
      </c>
      <c r="I60" s="45">
        <v>5.2834775298833798E-2</v>
      </c>
      <c r="J60" s="51">
        <v>1.75245141983032</v>
      </c>
    </row>
    <row r="61" spans="1:10" x14ac:dyDescent="0.2">
      <c r="A61" s="2" t="s">
        <v>80</v>
      </c>
      <c r="B61" s="48">
        <v>89</v>
      </c>
      <c r="C61" s="45">
        <v>0.242111280560493</v>
      </c>
      <c r="D61" s="45">
        <v>0.303827464580536</v>
      </c>
      <c r="E61" s="45">
        <v>0.26339873671531699</v>
      </c>
      <c r="F61" s="45">
        <v>0.114013597369194</v>
      </c>
      <c r="G61" s="45">
        <v>5.4935351014137303E-2</v>
      </c>
      <c r="H61" s="45">
        <v>2.17135734856129E-2</v>
      </c>
      <c r="I61" s="45">
        <v>0</v>
      </c>
      <c r="J61" s="51">
        <v>1.5009750127792401</v>
      </c>
    </row>
    <row r="62" spans="1:10" x14ac:dyDescent="0.2">
      <c r="A62" s="2" t="s">
        <v>81</v>
      </c>
      <c r="B62" s="48">
        <v>119</v>
      </c>
      <c r="C62" s="45">
        <v>0.36601218581199602</v>
      </c>
      <c r="D62" s="45">
        <v>0.38087707757949801</v>
      </c>
      <c r="E62" s="45">
        <v>0.160684123635292</v>
      </c>
      <c r="F62" s="45">
        <v>2.2323355078697201E-2</v>
      </c>
      <c r="G62" s="45">
        <v>5.3556680679321303E-2</v>
      </c>
      <c r="H62" s="45">
        <v>1.16835059598088E-2</v>
      </c>
      <c r="I62" s="45">
        <v>4.8630987294018303E-3</v>
      </c>
      <c r="J62" s="51">
        <v>1.08319592475891</v>
      </c>
    </row>
    <row r="63" spans="1:10" x14ac:dyDescent="0.2">
      <c r="A63" s="2" t="s">
        <v>82</v>
      </c>
      <c r="B63" s="48">
        <v>91</v>
      </c>
      <c r="C63" s="45">
        <v>0.370144903659821</v>
      </c>
      <c r="D63" s="45">
        <v>0.25367712974548301</v>
      </c>
      <c r="E63" s="45">
        <v>0.21090118587017101</v>
      </c>
      <c r="F63" s="45">
        <v>6.3843280076980605E-2</v>
      </c>
      <c r="G63" s="45">
        <v>7.2233520448207897E-2</v>
      </c>
      <c r="H63" s="45">
        <v>2.50292774289846E-2</v>
      </c>
      <c r="I63" s="45">
        <v>4.1707004420459296E-3</v>
      </c>
      <c r="J63" s="51">
        <v>1.3144553899764999</v>
      </c>
    </row>
    <row r="64" spans="1:10" x14ac:dyDescent="0.2">
      <c r="A64" s="2" t="s">
        <v>83</v>
      </c>
      <c r="B64" s="48">
        <v>100</v>
      </c>
      <c r="C64" s="45">
        <v>0.26599630713462802</v>
      </c>
      <c r="D64" s="45">
        <v>0.30769920349121099</v>
      </c>
      <c r="E64" s="45">
        <v>0.24974176287651101</v>
      </c>
      <c r="F64" s="45">
        <v>6.7750342190265697E-2</v>
      </c>
      <c r="G64" s="45">
        <v>5.96495307981968E-2</v>
      </c>
      <c r="H64" s="45">
        <v>2.90510673075914E-2</v>
      </c>
      <c r="I64" s="45">
        <v>2.0111791789531701E-2</v>
      </c>
      <c r="J64" s="51">
        <v>1.5221875905990601</v>
      </c>
    </row>
    <row r="65" spans="1:10" x14ac:dyDescent="0.2">
      <c r="A65" s="2" t="s">
        <v>84</v>
      </c>
      <c r="B65" s="48">
        <v>82</v>
      </c>
      <c r="C65" s="45">
        <v>0.22213619947433499</v>
      </c>
      <c r="D65" s="45">
        <v>0.45346394181251498</v>
      </c>
      <c r="E65" s="45">
        <v>0.17713184654712699</v>
      </c>
      <c r="F65" s="45">
        <v>3.6121420562267303E-2</v>
      </c>
      <c r="G65" s="45">
        <v>2.9402498155832301E-2</v>
      </c>
      <c r="H65" s="45">
        <v>4.0493268519639997E-2</v>
      </c>
      <c r="I65" s="45">
        <v>4.1250843554735198E-2</v>
      </c>
      <c r="J65" s="51">
        <v>1.4836732149124101</v>
      </c>
    </row>
    <row r="66" spans="1:10" x14ac:dyDescent="0.2">
      <c r="A66" s="2" t="s">
        <v>85</v>
      </c>
      <c r="B66" s="48">
        <v>96</v>
      </c>
      <c r="C66" s="45">
        <v>0.35093384981155401</v>
      </c>
      <c r="D66" s="45">
        <v>0.266042441129684</v>
      </c>
      <c r="E66" s="45">
        <v>0.199577331542969</v>
      </c>
      <c r="F66" s="45">
        <v>0.10379914194345501</v>
      </c>
      <c r="G66" s="45">
        <v>5.61526864767075E-2</v>
      </c>
      <c r="H66" s="45">
        <v>1.43620520830154E-2</v>
      </c>
      <c r="I66" s="45">
        <v>9.1324886307120306E-3</v>
      </c>
      <c r="J66" s="51">
        <v>1.3377650976180999</v>
      </c>
    </row>
    <row r="67" spans="1:10" x14ac:dyDescent="0.2">
      <c r="A67" s="2" t="s">
        <v>86</v>
      </c>
      <c r="B67" s="48">
        <v>104</v>
      </c>
      <c r="C67" s="45">
        <v>0.23117017745971699</v>
      </c>
      <c r="D67" s="45">
        <v>0.38329988718032798</v>
      </c>
      <c r="E67" s="45">
        <v>0.192756056785583</v>
      </c>
      <c r="F67" s="45">
        <v>7.7940762042999295E-2</v>
      </c>
      <c r="G67" s="45">
        <v>0.104785606265068</v>
      </c>
      <c r="H67" s="45">
        <v>3.9281942881643798E-3</v>
      </c>
      <c r="I67" s="45">
        <v>6.1192996799945797E-3</v>
      </c>
      <c r="J67" s="51">
        <v>1.49037206172943</v>
      </c>
    </row>
    <row r="68" spans="1:10" x14ac:dyDescent="0.2">
      <c r="A68" s="2" t="s">
        <v>87</v>
      </c>
      <c r="B68" s="48">
        <v>88</v>
      </c>
      <c r="C68" s="45">
        <v>0.22627691924571999</v>
      </c>
      <c r="D68" s="45">
        <v>0.45397862792015098</v>
      </c>
      <c r="E68" s="45">
        <v>0.18004511296749101</v>
      </c>
      <c r="F68" s="45">
        <v>7.1075052022934002E-2</v>
      </c>
      <c r="G68" s="45">
        <v>2.3340128362178799E-2</v>
      </c>
      <c r="H68" s="45">
        <v>4.3331254273652996E-3</v>
      </c>
      <c r="I68" s="45">
        <v>4.09510396420956E-2</v>
      </c>
      <c r="J68" s="51">
        <v>1.3880263566970801</v>
      </c>
    </row>
    <row r="69" spans="1:10" x14ac:dyDescent="0.2">
      <c r="A69" s="2" t="s">
        <v>88</v>
      </c>
      <c r="B69" s="48">
        <v>105</v>
      </c>
      <c r="C69" s="45">
        <v>0.35150936245918302</v>
      </c>
      <c r="D69" s="45">
        <v>0.35523355007171598</v>
      </c>
      <c r="E69" s="45">
        <v>0.19431933760643</v>
      </c>
      <c r="F69" s="45">
        <v>4.3833613395690897E-2</v>
      </c>
      <c r="G69" s="45">
        <v>1.33381560444832E-2</v>
      </c>
      <c r="H69" s="45">
        <v>2.5179285556077999E-2</v>
      </c>
      <c r="I69" s="45">
        <v>1.6586722806096101E-2</v>
      </c>
      <c r="J69" s="51">
        <v>1.19775927066803</v>
      </c>
    </row>
    <row r="70" spans="1:10" x14ac:dyDescent="0.2">
      <c r="A70" s="2" t="s">
        <v>89</v>
      </c>
      <c r="B70" s="48">
        <v>100</v>
      </c>
      <c r="C70" s="45">
        <v>0.14928330481052399</v>
      </c>
      <c r="D70" s="45">
        <v>0.31940361857414201</v>
      </c>
      <c r="E70" s="45">
        <v>0.27947089076042197</v>
      </c>
      <c r="F70" s="45">
        <v>0.16437436640262601</v>
      </c>
      <c r="G70" s="45">
        <v>4.8154395073652302E-2</v>
      </c>
      <c r="H70" s="45">
        <v>2.6993695646524402E-2</v>
      </c>
      <c r="I70" s="45">
        <v>1.2319738976657399E-2</v>
      </c>
      <c r="J70" s="51">
        <v>1.7852927446365401</v>
      </c>
    </row>
    <row r="71" spans="1:10" x14ac:dyDescent="0.2">
      <c r="A71" s="3" t="s">
        <v>90</v>
      </c>
      <c r="B71" s="49">
        <v>79</v>
      </c>
      <c r="C71" s="46">
        <v>0.224181517958641</v>
      </c>
      <c r="D71" s="46">
        <v>0.29614862799644498</v>
      </c>
      <c r="E71" s="46">
        <v>0.270668625831604</v>
      </c>
      <c r="F71" s="46">
        <v>8.6640320718288394E-2</v>
      </c>
      <c r="G71" s="46">
        <v>6.4518079161643996E-2</v>
      </c>
      <c r="H71" s="46">
        <v>3.1097074970603E-2</v>
      </c>
      <c r="I71" s="46">
        <v>2.67457533627748E-2</v>
      </c>
      <c r="J71" s="52">
        <v>1.7056082487106301</v>
      </c>
    </row>
    <row r="73" spans="1:10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18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56" t="s">
        <v>1</v>
      </c>
      <c r="C6" s="53" t="s">
        <v>1</v>
      </c>
      <c r="D6" s="53" t="s">
        <v>1</v>
      </c>
      <c r="E6" s="53" t="s">
        <v>1</v>
      </c>
      <c r="F6" s="53" t="s">
        <v>1</v>
      </c>
      <c r="G6" s="53" t="s">
        <v>1</v>
      </c>
      <c r="H6" s="53" t="s">
        <v>1</v>
      </c>
      <c r="I6" s="53" t="s">
        <v>1</v>
      </c>
      <c r="J6" s="59" t="s">
        <v>1</v>
      </c>
    </row>
    <row r="7" spans="1:10" x14ac:dyDescent="0.2">
      <c r="A7" s="2" t="s">
        <v>26</v>
      </c>
      <c r="B7" s="57">
        <v>8345</v>
      </c>
      <c r="C7" s="54">
        <v>0.90308523178100597</v>
      </c>
      <c r="D7" s="54">
        <v>6.7439660429954501E-2</v>
      </c>
      <c r="E7" s="54">
        <v>2.7241460978984802E-2</v>
      </c>
      <c r="F7" s="54">
        <v>1.7729322426021099E-3</v>
      </c>
      <c r="G7" s="54">
        <v>1.2120344763388901E-4</v>
      </c>
      <c r="H7" s="54">
        <v>7.1370413934346302E-5</v>
      </c>
      <c r="I7" s="54">
        <v>2.6815678575076201E-4</v>
      </c>
      <c r="J7" s="60">
        <v>0.13049645721912401</v>
      </c>
    </row>
    <row r="8" spans="1:10" x14ac:dyDescent="0.2">
      <c r="A8" s="5" t="s">
        <v>27</v>
      </c>
      <c r="B8" s="56" t="s">
        <v>1</v>
      </c>
      <c r="C8" s="53" t="s">
        <v>1</v>
      </c>
      <c r="D8" s="53" t="s">
        <v>1</v>
      </c>
      <c r="E8" s="53" t="s">
        <v>1</v>
      </c>
      <c r="F8" s="53" t="s">
        <v>1</v>
      </c>
      <c r="G8" s="53" t="s">
        <v>1</v>
      </c>
      <c r="H8" s="53" t="s">
        <v>1</v>
      </c>
      <c r="I8" s="53" t="s">
        <v>1</v>
      </c>
      <c r="J8" s="59" t="s">
        <v>1</v>
      </c>
    </row>
    <row r="9" spans="1:10" x14ac:dyDescent="0.2">
      <c r="A9" s="2" t="s">
        <v>28</v>
      </c>
      <c r="B9" s="57">
        <v>105</v>
      </c>
      <c r="C9" s="54">
        <v>0.94674974679946899</v>
      </c>
      <c r="D9" s="54">
        <v>3.8541816174983999E-2</v>
      </c>
      <c r="E9" s="54">
        <v>2.8131192084401798E-3</v>
      </c>
      <c r="F9" s="54">
        <v>8.5726510733365995E-3</v>
      </c>
      <c r="G9" s="54">
        <v>3.3226676750928198E-3</v>
      </c>
      <c r="H9" s="54">
        <v>0</v>
      </c>
      <c r="I9" s="54">
        <v>0</v>
      </c>
      <c r="J9" s="60">
        <v>8.3176679909229306E-2</v>
      </c>
    </row>
    <row r="10" spans="1:10" x14ac:dyDescent="0.2">
      <c r="A10" s="2" t="s">
        <v>29</v>
      </c>
      <c r="B10" s="57">
        <v>105</v>
      </c>
      <c r="C10" s="54">
        <v>0.92853987216949496</v>
      </c>
      <c r="D10" s="54">
        <v>3.54494154453278E-2</v>
      </c>
      <c r="E10" s="54">
        <v>3.05367577821016E-2</v>
      </c>
      <c r="F10" s="54">
        <v>5.4739452898502298E-3</v>
      </c>
      <c r="G10" s="54">
        <v>0</v>
      </c>
      <c r="H10" s="54">
        <v>0</v>
      </c>
      <c r="I10" s="54">
        <v>0</v>
      </c>
      <c r="J10" s="60">
        <v>0.112944766879082</v>
      </c>
    </row>
    <row r="11" spans="1:10" x14ac:dyDescent="0.2">
      <c r="A11" s="2" t="s">
        <v>30</v>
      </c>
      <c r="B11" s="57">
        <v>126</v>
      </c>
      <c r="C11" s="54">
        <v>0.94798386096954301</v>
      </c>
      <c r="D11" s="54">
        <v>2.6318239048123401E-2</v>
      </c>
      <c r="E11" s="54">
        <v>2.5697911158204099E-2</v>
      </c>
      <c r="F11" s="54">
        <v>0</v>
      </c>
      <c r="G11" s="54">
        <v>0</v>
      </c>
      <c r="H11" s="54">
        <v>0</v>
      </c>
      <c r="I11" s="54">
        <v>0</v>
      </c>
      <c r="J11" s="60">
        <v>7.7714063227176694E-2</v>
      </c>
    </row>
    <row r="12" spans="1:10" x14ac:dyDescent="0.2">
      <c r="A12" s="2" t="s">
        <v>31</v>
      </c>
      <c r="B12" s="57">
        <v>109</v>
      </c>
      <c r="C12" s="54">
        <v>0.948805272579193</v>
      </c>
      <c r="D12" s="54">
        <v>4.2128529399633401E-2</v>
      </c>
      <c r="E12" s="54">
        <v>9.0662231668829901E-3</v>
      </c>
      <c r="F12" s="54">
        <v>0</v>
      </c>
      <c r="G12" s="54">
        <v>0</v>
      </c>
      <c r="H12" s="54">
        <v>0</v>
      </c>
      <c r="I12" s="54">
        <v>0</v>
      </c>
      <c r="J12" s="60">
        <v>6.0260981321334797E-2</v>
      </c>
    </row>
    <row r="13" spans="1:10" x14ac:dyDescent="0.2">
      <c r="A13" s="2" t="s">
        <v>32</v>
      </c>
      <c r="B13" s="57">
        <v>109</v>
      </c>
      <c r="C13" s="54">
        <v>0.93625092506408703</v>
      </c>
      <c r="D13" s="54">
        <v>5.6735131889581701E-2</v>
      </c>
      <c r="E13" s="54">
        <v>3.5991831682622398E-3</v>
      </c>
      <c r="F13" s="54">
        <v>3.4147773403674399E-3</v>
      </c>
      <c r="G13" s="54">
        <v>0</v>
      </c>
      <c r="H13" s="54">
        <v>0</v>
      </c>
      <c r="I13" s="54">
        <v>0</v>
      </c>
      <c r="J13" s="60">
        <v>7.4177831411361694E-2</v>
      </c>
    </row>
    <row r="14" spans="1:10" x14ac:dyDescent="0.2">
      <c r="A14" s="2" t="s">
        <v>33</v>
      </c>
      <c r="B14" s="57">
        <v>97</v>
      </c>
      <c r="C14" s="54">
        <v>0.91470801830291704</v>
      </c>
      <c r="D14" s="54">
        <v>6.7041508853435502E-2</v>
      </c>
      <c r="E14" s="54">
        <v>1.8250498920679099E-2</v>
      </c>
      <c r="F14" s="54">
        <v>0</v>
      </c>
      <c r="G14" s="54">
        <v>0</v>
      </c>
      <c r="H14" s="54">
        <v>0</v>
      </c>
      <c r="I14" s="54">
        <v>0</v>
      </c>
      <c r="J14" s="60">
        <v>0.10354250669479401</v>
      </c>
    </row>
    <row r="15" spans="1:10" x14ac:dyDescent="0.2">
      <c r="A15" s="2" t="s">
        <v>34</v>
      </c>
      <c r="B15" s="57">
        <v>93</v>
      </c>
      <c r="C15" s="54">
        <v>0.89110279083251998</v>
      </c>
      <c r="D15" s="54">
        <v>9.26858261227608E-2</v>
      </c>
      <c r="E15" s="54">
        <v>1.6211379319429401E-2</v>
      </c>
      <c r="F15" s="54">
        <v>0</v>
      </c>
      <c r="G15" s="54">
        <v>0</v>
      </c>
      <c r="H15" s="54">
        <v>0</v>
      </c>
      <c r="I15" s="54">
        <v>0</v>
      </c>
      <c r="J15" s="60">
        <v>0.12510858476162001</v>
      </c>
    </row>
    <row r="16" spans="1:10" x14ac:dyDescent="0.2">
      <c r="A16" s="2" t="s">
        <v>35</v>
      </c>
      <c r="B16" s="57">
        <v>105</v>
      </c>
      <c r="C16" s="54">
        <v>0.95902502536773704</v>
      </c>
      <c r="D16" s="54">
        <v>2.7310620993375799E-2</v>
      </c>
      <c r="E16" s="54">
        <v>1.36643629521132E-2</v>
      </c>
      <c r="F16" s="54">
        <v>0</v>
      </c>
      <c r="G16" s="54">
        <v>0</v>
      </c>
      <c r="H16" s="54">
        <v>0</v>
      </c>
      <c r="I16" s="54">
        <v>0</v>
      </c>
      <c r="J16" s="60">
        <v>5.4639350622892401E-2</v>
      </c>
    </row>
    <row r="17" spans="1:10" x14ac:dyDescent="0.2">
      <c r="A17" s="2" t="s">
        <v>36</v>
      </c>
      <c r="B17" s="57">
        <v>77</v>
      </c>
      <c r="C17" s="54">
        <v>0.89909577369689897</v>
      </c>
      <c r="D17" s="54">
        <v>7.2651557624340099E-2</v>
      </c>
      <c r="E17" s="54">
        <v>2.8252681717276601E-2</v>
      </c>
      <c r="F17" s="54">
        <v>0</v>
      </c>
      <c r="G17" s="54">
        <v>0</v>
      </c>
      <c r="H17" s="54">
        <v>0</v>
      </c>
      <c r="I17" s="54">
        <v>0</v>
      </c>
      <c r="J17" s="60">
        <v>0.12915691733360299</v>
      </c>
    </row>
    <row r="18" spans="1:10" x14ac:dyDescent="0.2">
      <c r="A18" s="2" t="s">
        <v>37</v>
      </c>
      <c r="B18" s="57">
        <v>75</v>
      </c>
      <c r="C18" s="54">
        <v>0.91865807771682695</v>
      </c>
      <c r="D18" s="54">
        <v>6.8219803273677798E-2</v>
      </c>
      <c r="E18" s="54">
        <v>1.3122113421559301E-2</v>
      </c>
      <c r="F18" s="54">
        <v>0</v>
      </c>
      <c r="G18" s="54">
        <v>0</v>
      </c>
      <c r="H18" s="54">
        <v>0</v>
      </c>
      <c r="I18" s="54">
        <v>0</v>
      </c>
      <c r="J18" s="60">
        <v>9.4464026391506195E-2</v>
      </c>
    </row>
    <row r="19" spans="1:10" x14ac:dyDescent="0.2">
      <c r="A19" s="2" t="s">
        <v>38</v>
      </c>
      <c r="B19" s="57">
        <v>95</v>
      </c>
      <c r="C19" s="54">
        <v>0.86479687690734897</v>
      </c>
      <c r="D19" s="54">
        <v>8.4714278578758198E-2</v>
      </c>
      <c r="E19" s="54">
        <v>5.0488848239183398E-2</v>
      </c>
      <c r="F19" s="54">
        <v>0</v>
      </c>
      <c r="G19" s="54">
        <v>0</v>
      </c>
      <c r="H19" s="54">
        <v>0</v>
      </c>
      <c r="I19" s="54">
        <v>0</v>
      </c>
      <c r="J19" s="60">
        <v>0.185691967606544</v>
      </c>
    </row>
    <row r="20" spans="1:10" x14ac:dyDescent="0.2">
      <c r="A20" s="2" t="s">
        <v>39</v>
      </c>
      <c r="B20" s="57">
        <v>99</v>
      </c>
      <c r="C20" s="54">
        <v>0.857804656028748</v>
      </c>
      <c r="D20" s="54">
        <v>8.1393681466579396E-2</v>
      </c>
      <c r="E20" s="54">
        <v>6.08016885817051E-2</v>
      </c>
      <c r="F20" s="54">
        <v>0</v>
      </c>
      <c r="G20" s="54">
        <v>0</v>
      </c>
      <c r="H20" s="54">
        <v>0</v>
      </c>
      <c r="I20" s="54">
        <v>0</v>
      </c>
      <c r="J20" s="60">
        <v>0.20299704372882801</v>
      </c>
    </row>
    <row r="21" spans="1:10" x14ac:dyDescent="0.2">
      <c r="A21" s="2" t="s">
        <v>40</v>
      </c>
      <c r="B21" s="57">
        <v>83</v>
      </c>
      <c r="C21" s="54">
        <v>0.77131313085555997</v>
      </c>
      <c r="D21" s="54">
        <v>0.134336292743683</v>
      </c>
      <c r="E21" s="54">
        <v>8.6954414844512898E-2</v>
      </c>
      <c r="F21" s="54">
        <v>7.3961517773568604E-3</v>
      </c>
      <c r="G21" s="54">
        <v>0</v>
      </c>
      <c r="H21" s="54">
        <v>0</v>
      </c>
      <c r="I21" s="54">
        <v>0</v>
      </c>
      <c r="J21" s="60">
        <v>0.33043357729911799</v>
      </c>
    </row>
    <row r="22" spans="1:10" x14ac:dyDescent="0.2">
      <c r="A22" s="2" t="s">
        <v>41</v>
      </c>
      <c r="B22" s="57">
        <v>103</v>
      </c>
      <c r="C22" s="54">
        <v>0.91195613145828203</v>
      </c>
      <c r="D22" s="54">
        <v>7.8025229275226607E-2</v>
      </c>
      <c r="E22" s="54">
        <v>1.0018637403845799E-2</v>
      </c>
      <c r="F22" s="54">
        <v>0</v>
      </c>
      <c r="G22" s="54">
        <v>0</v>
      </c>
      <c r="H22" s="54">
        <v>0</v>
      </c>
      <c r="I22" s="54">
        <v>0</v>
      </c>
      <c r="J22" s="60">
        <v>9.8062500357627896E-2</v>
      </c>
    </row>
    <row r="23" spans="1:10" x14ac:dyDescent="0.2">
      <c r="A23" s="2" t="s">
        <v>42</v>
      </c>
      <c r="B23" s="57">
        <v>102</v>
      </c>
      <c r="C23" s="54">
        <v>0.927065670490265</v>
      </c>
      <c r="D23" s="54">
        <v>6.1578329652547802E-2</v>
      </c>
      <c r="E23" s="54">
        <v>1.1355977505445499E-2</v>
      </c>
      <c r="F23" s="54">
        <v>0</v>
      </c>
      <c r="G23" s="54">
        <v>0</v>
      </c>
      <c r="H23" s="54">
        <v>0</v>
      </c>
      <c r="I23" s="54">
        <v>0</v>
      </c>
      <c r="J23" s="60">
        <v>8.4290280938148499E-2</v>
      </c>
    </row>
    <row r="24" spans="1:10" x14ac:dyDescent="0.2">
      <c r="A24" s="2" t="s">
        <v>43</v>
      </c>
      <c r="B24" s="57">
        <v>102</v>
      </c>
      <c r="C24" s="54">
        <v>0.96135413646697998</v>
      </c>
      <c r="D24" s="54">
        <v>1.7355196177959401E-2</v>
      </c>
      <c r="E24" s="54">
        <v>2.1290646865963901E-2</v>
      </c>
      <c r="F24" s="54">
        <v>0</v>
      </c>
      <c r="G24" s="54">
        <v>0</v>
      </c>
      <c r="H24" s="54">
        <v>0</v>
      </c>
      <c r="I24" s="54">
        <v>0</v>
      </c>
      <c r="J24" s="60">
        <v>5.99364899098873E-2</v>
      </c>
    </row>
    <row r="25" spans="1:10" x14ac:dyDescent="0.2">
      <c r="A25" s="2" t="s">
        <v>44</v>
      </c>
      <c r="B25" s="57">
        <v>100</v>
      </c>
      <c r="C25" s="54">
        <v>0.85072416067123402</v>
      </c>
      <c r="D25" s="54">
        <v>0.12040486931800801</v>
      </c>
      <c r="E25" s="54">
        <v>2.8870951384305999E-2</v>
      </c>
      <c r="F25" s="54">
        <v>0</v>
      </c>
      <c r="G25" s="54">
        <v>0</v>
      </c>
      <c r="H25" s="54">
        <v>0</v>
      </c>
      <c r="I25" s="54">
        <v>0</v>
      </c>
      <c r="J25" s="60">
        <v>0.17814676463604001</v>
      </c>
    </row>
    <row r="26" spans="1:10" x14ac:dyDescent="0.2">
      <c r="A26" s="2" t="s">
        <v>45</v>
      </c>
      <c r="B26" s="57">
        <v>88</v>
      </c>
      <c r="C26" s="54">
        <v>0.89538300037384</v>
      </c>
      <c r="D26" s="54">
        <v>8.5641413927078205E-2</v>
      </c>
      <c r="E26" s="54">
        <v>1.8975561484694502E-2</v>
      </c>
      <c r="F26" s="54">
        <v>0</v>
      </c>
      <c r="G26" s="54">
        <v>0</v>
      </c>
      <c r="H26" s="54">
        <v>0</v>
      </c>
      <c r="I26" s="54">
        <v>0</v>
      </c>
      <c r="J26" s="60">
        <v>0.12359254062175801</v>
      </c>
    </row>
    <row r="27" spans="1:10" x14ac:dyDescent="0.2">
      <c r="A27" s="2" t="s">
        <v>46</v>
      </c>
      <c r="B27" s="57">
        <v>91</v>
      </c>
      <c r="C27" s="54">
        <v>0.92748600244522095</v>
      </c>
      <c r="D27" s="54">
        <v>1.80040597915649E-2</v>
      </c>
      <c r="E27" s="54">
        <v>3.3756203949451398E-2</v>
      </c>
      <c r="F27" s="54">
        <v>1.53489876538515E-2</v>
      </c>
      <c r="G27" s="54">
        <v>5.4047661833465099E-3</v>
      </c>
      <c r="H27" s="54">
        <v>0</v>
      </c>
      <c r="I27" s="54">
        <v>0</v>
      </c>
      <c r="J27" s="60">
        <v>0.15318249166011799</v>
      </c>
    </row>
    <row r="28" spans="1:10" x14ac:dyDescent="0.2">
      <c r="A28" s="2" t="s">
        <v>47</v>
      </c>
      <c r="B28" s="57">
        <v>106</v>
      </c>
      <c r="C28" s="54">
        <v>0.83184415102005005</v>
      </c>
      <c r="D28" s="54">
        <v>7.8806951642036396E-2</v>
      </c>
      <c r="E28" s="54">
        <v>7.4524700641632094E-2</v>
      </c>
      <c r="F28" s="54">
        <v>1.4824214391410399E-2</v>
      </c>
      <c r="G28" s="54">
        <v>0</v>
      </c>
      <c r="H28" s="54">
        <v>0</v>
      </c>
      <c r="I28" s="54">
        <v>0</v>
      </c>
      <c r="J28" s="60">
        <v>0.27232900261879001</v>
      </c>
    </row>
    <row r="29" spans="1:10" x14ac:dyDescent="0.2">
      <c r="A29" s="2" t="s">
        <v>48</v>
      </c>
      <c r="B29" s="57">
        <v>97</v>
      </c>
      <c r="C29" s="54">
        <v>0.82860386371612504</v>
      </c>
      <c r="D29" s="54">
        <v>0.109371401369572</v>
      </c>
      <c r="E29" s="54">
        <v>5.6301210075616802E-2</v>
      </c>
      <c r="F29" s="54">
        <v>5.7235164567828196E-3</v>
      </c>
      <c r="G29" s="54">
        <v>0</v>
      </c>
      <c r="H29" s="54">
        <v>0</v>
      </c>
      <c r="I29" s="54">
        <v>0</v>
      </c>
      <c r="J29" s="60">
        <v>0.23914435505866999</v>
      </c>
    </row>
    <row r="30" spans="1:10" x14ac:dyDescent="0.2">
      <c r="A30" s="2" t="s">
        <v>49</v>
      </c>
      <c r="B30" s="57">
        <v>92</v>
      </c>
      <c r="C30" s="54">
        <v>0.83971703052520796</v>
      </c>
      <c r="D30" s="54">
        <v>0.130722150206566</v>
      </c>
      <c r="E30" s="54">
        <v>2.3155184462666501E-2</v>
      </c>
      <c r="F30" s="54">
        <v>6.4056282863020897E-3</v>
      </c>
      <c r="G30" s="54">
        <v>0</v>
      </c>
      <c r="H30" s="54">
        <v>0</v>
      </c>
      <c r="I30" s="54">
        <v>0</v>
      </c>
      <c r="J30" s="60">
        <v>0.19624939560890201</v>
      </c>
    </row>
    <row r="31" spans="1:10" x14ac:dyDescent="0.2">
      <c r="A31" s="2" t="s">
        <v>50</v>
      </c>
      <c r="B31" s="57">
        <v>83</v>
      </c>
      <c r="C31" s="54">
        <v>0.76625710725784302</v>
      </c>
      <c r="D31" s="54">
        <v>0.119332998991013</v>
      </c>
      <c r="E31" s="54">
        <v>0.11440991610288601</v>
      </c>
      <c r="F31" s="54">
        <v>0</v>
      </c>
      <c r="G31" s="54">
        <v>0</v>
      </c>
      <c r="H31" s="54">
        <v>0</v>
      </c>
      <c r="I31" s="54">
        <v>0</v>
      </c>
      <c r="J31" s="60">
        <v>0.348152846097946</v>
      </c>
    </row>
    <row r="32" spans="1:10" x14ac:dyDescent="0.2">
      <c r="A32" s="2" t="s">
        <v>51</v>
      </c>
      <c r="B32" s="57">
        <v>104</v>
      </c>
      <c r="C32" s="54">
        <v>0.90564489364624001</v>
      </c>
      <c r="D32" s="54">
        <v>5.08327223360538E-2</v>
      </c>
      <c r="E32" s="54">
        <v>3.6435715854167897E-2</v>
      </c>
      <c r="F32" s="54">
        <v>0</v>
      </c>
      <c r="G32" s="54">
        <v>0</v>
      </c>
      <c r="H32" s="54">
        <v>7.0866933092474903E-3</v>
      </c>
      <c r="I32" s="54">
        <v>0</v>
      </c>
      <c r="J32" s="60">
        <v>0.15913762152194999</v>
      </c>
    </row>
    <row r="33" spans="1:10" x14ac:dyDescent="0.2">
      <c r="A33" s="2" t="s">
        <v>52</v>
      </c>
      <c r="B33" s="57">
        <v>95</v>
      </c>
      <c r="C33" s="54">
        <v>0.85585808753967296</v>
      </c>
      <c r="D33" s="54">
        <v>0.108667559921741</v>
      </c>
      <c r="E33" s="54">
        <v>2.9967045411467601E-2</v>
      </c>
      <c r="F33" s="54">
        <v>5.5072875693440403E-3</v>
      </c>
      <c r="G33" s="54">
        <v>0</v>
      </c>
      <c r="H33" s="54">
        <v>0</v>
      </c>
      <c r="I33" s="54">
        <v>0</v>
      </c>
      <c r="J33" s="60">
        <v>0.18512350320816001</v>
      </c>
    </row>
    <row r="34" spans="1:10" x14ac:dyDescent="0.2">
      <c r="A34" s="2" t="s">
        <v>53</v>
      </c>
      <c r="B34" s="57">
        <v>98</v>
      </c>
      <c r="C34" s="54">
        <v>0.81369918584823597</v>
      </c>
      <c r="D34" s="54">
        <v>0.13397237658500699</v>
      </c>
      <c r="E34" s="54">
        <v>4.7379489988088601E-2</v>
      </c>
      <c r="F34" s="54">
        <v>4.94897412136197E-3</v>
      </c>
      <c r="G34" s="54">
        <v>0</v>
      </c>
      <c r="H34" s="54">
        <v>0</v>
      </c>
      <c r="I34" s="54">
        <v>0</v>
      </c>
      <c r="J34" s="60">
        <v>0.24357827007770499</v>
      </c>
    </row>
    <row r="35" spans="1:10" x14ac:dyDescent="0.2">
      <c r="A35" s="2" t="s">
        <v>54</v>
      </c>
      <c r="B35" s="57">
        <v>107</v>
      </c>
      <c r="C35" s="54">
        <v>0.82296961545944203</v>
      </c>
      <c r="D35" s="54">
        <v>0.113884545862675</v>
      </c>
      <c r="E35" s="54">
        <v>6.3145868480205494E-2</v>
      </c>
      <c r="F35" s="54">
        <v>0</v>
      </c>
      <c r="G35" s="54">
        <v>0</v>
      </c>
      <c r="H35" s="54">
        <v>0</v>
      </c>
      <c r="I35" s="54">
        <v>0</v>
      </c>
      <c r="J35" s="60">
        <v>0.24017627537250499</v>
      </c>
    </row>
    <row r="36" spans="1:10" x14ac:dyDescent="0.2">
      <c r="A36" s="2" t="s">
        <v>55</v>
      </c>
      <c r="B36" s="57">
        <v>86</v>
      </c>
      <c r="C36" s="54">
        <v>0.72747385501861594</v>
      </c>
      <c r="D36" s="54">
        <v>0.19879060983657801</v>
      </c>
      <c r="E36" s="54">
        <v>7.3735527694225297E-2</v>
      </c>
      <c r="F36" s="54">
        <v>0</v>
      </c>
      <c r="G36" s="54">
        <v>0</v>
      </c>
      <c r="H36" s="54">
        <v>0</v>
      </c>
      <c r="I36" s="54">
        <v>0</v>
      </c>
      <c r="J36" s="60">
        <v>0.34626168012619002</v>
      </c>
    </row>
    <row r="37" spans="1:10" x14ac:dyDescent="0.2">
      <c r="A37" s="2" t="s">
        <v>56</v>
      </c>
      <c r="B37" s="57">
        <v>91</v>
      </c>
      <c r="C37" s="54">
        <v>0.80640381574630704</v>
      </c>
      <c r="D37" s="54">
        <v>0.115385144948959</v>
      </c>
      <c r="E37" s="54">
        <v>7.8211016952991499E-2</v>
      </c>
      <c r="F37" s="54">
        <v>0</v>
      </c>
      <c r="G37" s="54">
        <v>0</v>
      </c>
      <c r="H37" s="54">
        <v>0</v>
      </c>
      <c r="I37" s="54">
        <v>0</v>
      </c>
      <c r="J37" s="60">
        <v>0.27180719375610402</v>
      </c>
    </row>
    <row r="38" spans="1:10" x14ac:dyDescent="0.2">
      <c r="A38" s="2" t="s">
        <v>57</v>
      </c>
      <c r="B38" s="57">
        <v>104</v>
      </c>
      <c r="C38" s="54">
        <v>0.95259737968444802</v>
      </c>
      <c r="D38" s="54">
        <v>1.7967686057090801E-2</v>
      </c>
      <c r="E38" s="54">
        <v>2.9434945434331901E-2</v>
      </c>
      <c r="F38" s="54">
        <v>0</v>
      </c>
      <c r="G38" s="54">
        <v>0</v>
      </c>
      <c r="H38" s="54">
        <v>0</v>
      </c>
      <c r="I38" s="54">
        <v>0</v>
      </c>
      <c r="J38" s="60">
        <v>7.6837576925754505E-2</v>
      </c>
    </row>
    <row r="39" spans="1:10" x14ac:dyDescent="0.2">
      <c r="A39" s="2" t="s">
        <v>58</v>
      </c>
      <c r="B39" s="57">
        <v>102</v>
      </c>
      <c r="C39" s="54">
        <v>0.91675406694412198</v>
      </c>
      <c r="D39" s="54">
        <v>7.3535531759262099E-2</v>
      </c>
      <c r="E39" s="54">
        <v>4.8551955260336399E-3</v>
      </c>
      <c r="F39" s="54">
        <v>4.8551955260336399E-3</v>
      </c>
      <c r="G39" s="54">
        <v>0</v>
      </c>
      <c r="H39" s="54">
        <v>0</v>
      </c>
      <c r="I39" s="54">
        <v>0</v>
      </c>
      <c r="J39" s="60">
        <v>9.7811512649059296E-2</v>
      </c>
    </row>
    <row r="40" spans="1:10" x14ac:dyDescent="0.2">
      <c r="A40" s="2" t="s">
        <v>59</v>
      </c>
      <c r="B40" s="57">
        <v>103</v>
      </c>
      <c r="C40" s="54">
        <v>0.90263426303863503</v>
      </c>
      <c r="D40" s="54">
        <v>4.3818090111017199E-2</v>
      </c>
      <c r="E40" s="54">
        <v>5.3547635674476603E-2</v>
      </c>
      <c r="F40" s="54">
        <v>0</v>
      </c>
      <c r="G40" s="54">
        <v>0</v>
      </c>
      <c r="H40" s="54">
        <v>0</v>
      </c>
      <c r="I40" s="54">
        <v>0</v>
      </c>
      <c r="J40" s="60">
        <v>0.15091335773468001</v>
      </c>
    </row>
    <row r="41" spans="1:10" x14ac:dyDescent="0.2">
      <c r="A41" s="2" t="s">
        <v>60</v>
      </c>
      <c r="B41" s="57">
        <v>98</v>
      </c>
      <c r="C41" s="54">
        <v>0.95665246248245195</v>
      </c>
      <c r="D41" s="54">
        <v>3.1281951814889901E-2</v>
      </c>
      <c r="E41" s="54">
        <v>1.20655568316579E-2</v>
      </c>
      <c r="F41" s="54">
        <v>0</v>
      </c>
      <c r="G41" s="54">
        <v>0</v>
      </c>
      <c r="H41" s="54">
        <v>0</v>
      </c>
      <c r="I41" s="54">
        <v>0</v>
      </c>
      <c r="J41" s="60">
        <v>5.5413071066141101E-2</v>
      </c>
    </row>
    <row r="42" spans="1:10" x14ac:dyDescent="0.2">
      <c r="A42" s="2" t="s">
        <v>61</v>
      </c>
      <c r="B42" s="57">
        <v>102</v>
      </c>
      <c r="C42" s="54">
        <v>0.81668275594711304</v>
      </c>
      <c r="D42" s="54">
        <v>0.100996129214764</v>
      </c>
      <c r="E42" s="54">
        <v>7.79469460248947E-2</v>
      </c>
      <c r="F42" s="54">
        <v>4.3741408735513696E-3</v>
      </c>
      <c r="G42" s="54">
        <v>0</v>
      </c>
      <c r="H42" s="54">
        <v>0</v>
      </c>
      <c r="I42" s="54">
        <v>0</v>
      </c>
      <c r="J42" s="60">
        <v>0.27001243829727201</v>
      </c>
    </row>
    <row r="43" spans="1:10" x14ac:dyDescent="0.2">
      <c r="A43" s="2" t="s">
        <v>62</v>
      </c>
      <c r="B43" s="57">
        <v>92</v>
      </c>
      <c r="C43" s="54">
        <v>0.87244075536727905</v>
      </c>
      <c r="D43" s="54">
        <v>0.10904850810766201</v>
      </c>
      <c r="E43" s="54">
        <v>1.8510710448026699E-2</v>
      </c>
      <c r="F43" s="54">
        <v>0</v>
      </c>
      <c r="G43" s="54">
        <v>0</v>
      </c>
      <c r="H43" s="54">
        <v>0</v>
      </c>
      <c r="I43" s="54">
        <v>0</v>
      </c>
      <c r="J43" s="60">
        <v>0.14606992900371599</v>
      </c>
    </row>
    <row r="44" spans="1:10" x14ac:dyDescent="0.2">
      <c r="A44" s="2" t="s">
        <v>63</v>
      </c>
      <c r="B44" s="57">
        <v>96</v>
      </c>
      <c r="C44" s="54">
        <v>0.92003595829009999</v>
      </c>
      <c r="D44" s="54">
        <v>7.2886176407337203E-2</v>
      </c>
      <c r="E44" s="54">
        <v>7.0778406225144898E-3</v>
      </c>
      <c r="F44" s="54">
        <v>0</v>
      </c>
      <c r="G44" s="54">
        <v>0</v>
      </c>
      <c r="H44" s="54">
        <v>0</v>
      </c>
      <c r="I44" s="54">
        <v>0</v>
      </c>
      <c r="J44" s="60">
        <v>8.7041847407817799E-2</v>
      </c>
    </row>
    <row r="45" spans="1:10" x14ac:dyDescent="0.2">
      <c r="A45" s="2" t="s">
        <v>64</v>
      </c>
      <c r="B45" s="57">
        <v>99</v>
      </c>
      <c r="C45" s="54">
        <v>0.95168113708496105</v>
      </c>
      <c r="D45" s="54">
        <v>2.9582113027572601E-2</v>
      </c>
      <c r="E45" s="54">
        <v>1.8736740574240698E-2</v>
      </c>
      <c r="F45" s="54">
        <v>0</v>
      </c>
      <c r="G45" s="54">
        <v>0</v>
      </c>
      <c r="H45" s="54">
        <v>0</v>
      </c>
      <c r="I45" s="54">
        <v>0</v>
      </c>
      <c r="J45" s="60">
        <v>6.7055590450763702E-2</v>
      </c>
    </row>
    <row r="46" spans="1:10" x14ac:dyDescent="0.2">
      <c r="A46" s="2" t="s">
        <v>65</v>
      </c>
      <c r="B46" s="57">
        <v>102</v>
      </c>
      <c r="C46" s="54">
        <v>0.85511332750320401</v>
      </c>
      <c r="D46" s="54">
        <v>0.101511538028717</v>
      </c>
      <c r="E46" s="54">
        <v>4.3375145643949502E-2</v>
      </c>
      <c r="F46" s="54">
        <v>0</v>
      </c>
      <c r="G46" s="54">
        <v>0</v>
      </c>
      <c r="H46" s="54">
        <v>0</v>
      </c>
      <c r="I46" s="54">
        <v>0</v>
      </c>
      <c r="J46" s="60">
        <v>0.18826182186603499</v>
      </c>
    </row>
    <row r="47" spans="1:10" x14ac:dyDescent="0.2">
      <c r="A47" s="2" t="s">
        <v>66</v>
      </c>
      <c r="B47" s="57">
        <v>104</v>
      </c>
      <c r="C47" s="54">
        <v>0.61837083101272605</v>
      </c>
      <c r="D47" s="54">
        <v>0.22536359727382699</v>
      </c>
      <c r="E47" s="54">
        <v>0.13894772529602101</v>
      </c>
      <c r="F47" s="54">
        <v>1.73178445547819E-2</v>
      </c>
      <c r="G47" s="54">
        <v>0</v>
      </c>
      <c r="H47" s="54">
        <v>0</v>
      </c>
      <c r="I47" s="54">
        <v>0</v>
      </c>
      <c r="J47" s="60">
        <v>0.55521261692047097</v>
      </c>
    </row>
    <row r="48" spans="1:10" x14ac:dyDescent="0.2">
      <c r="A48" s="2" t="s">
        <v>67</v>
      </c>
      <c r="B48" s="57">
        <v>92</v>
      </c>
      <c r="C48" s="54">
        <v>0.60897058248519897</v>
      </c>
      <c r="D48" s="54">
        <v>0.27408212423324602</v>
      </c>
      <c r="E48" s="54">
        <v>0.116947293281555</v>
      </c>
      <c r="F48" s="54">
        <v>0</v>
      </c>
      <c r="G48" s="54">
        <v>0</v>
      </c>
      <c r="H48" s="54">
        <v>0</v>
      </c>
      <c r="I48" s="54">
        <v>0</v>
      </c>
      <c r="J48" s="60">
        <v>0.50797671079635598</v>
      </c>
    </row>
    <row r="49" spans="1:10" x14ac:dyDescent="0.2">
      <c r="A49" s="2" t="s">
        <v>68</v>
      </c>
      <c r="B49" s="57">
        <v>90</v>
      </c>
      <c r="C49" s="54">
        <v>0.81642383337020896</v>
      </c>
      <c r="D49" s="54">
        <v>9.3910790979862199E-2</v>
      </c>
      <c r="E49" s="54">
        <v>7.6525121927261394E-2</v>
      </c>
      <c r="F49" s="54">
        <v>1.3140277937054599E-2</v>
      </c>
      <c r="G49" s="54">
        <v>0</v>
      </c>
      <c r="H49" s="54">
        <v>0</v>
      </c>
      <c r="I49" s="54">
        <v>0</v>
      </c>
      <c r="J49" s="60">
        <v>0.28638187050819403</v>
      </c>
    </row>
    <row r="50" spans="1:10" x14ac:dyDescent="0.2">
      <c r="A50" s="2" t="s">
        <v>69</v>
      </c>
      <c r="B50" s="57">
        <v>65</v>
      </c>
      <c r="C50" s="54">
        <v>0.96318507194518999</v>
      </c>
      <c r="D50" s="54">
        <v>3.6814928054809598E-2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60">
        <v>3.6814931780099903E-2</v>
      </c>
    </row>
    <row r="51" spans="1:10" x14ac:dyDescent="0.2">
      <c r="A51" s="2" t="s">
        <v>70</v>
      </c>
      <c r="B51" s="57">
        <v>103</v>
      </c>
      <c r="C51" s="54">
        <v>0.94113826751708995</v>
      </c>
      <c r="D51" s="54">
        <v>3.17682810127735E-2</v>
      </c>
      <c r="E51" s="54">
        <v>1.5416876412928099E-2</v>
      </c>
      <c r="F51" s="54">
        <v>7.5696068815887E-3</v>
      </c>
      <c r="G51" s="54">
        <v>4.1069607250392402E-3</v>
      </c>
      <c r="H51" s="54">
        <v>0</v>
      </c>
      <c r="I51" s="54">
        <v>0</v>
      </c>
      <c r="J51" s="60">
        <v>0.101738698780537</v>
      </c>
    </row>
    <row r="52" spans="1:10" x14ac:dyDescent="0.2">
      <c r="A52" s="2" t="s">
        <v>71</v>
      </c>
      <c r="B52" s="57">
        <v>83</v>
      </c>
      <c r="C52" s="54">
        <v>0.59311443567276001</v>
      </c>
      <c r="D52" s="54">
        <v>0.30843162536621099</v>
      </c>
      <c r="E52" s="54">
        <v>9.8453931510448497E-2</v>
      </c>
      <c r="F52" s="54">
        <v>0</v>
      </c>
      <c r="G52" s="54">
        <v>0</v>
      </c>
      <c r="H52" s="54">
        <v>0</v>
      </c>
      <c r="I52" s="54">
        <v>0</v>
      </c>
      <c r="J52" s="60">
        <v>0.50533950328826904</v>
      </c>
    </row>
    <row r="53" spans="1:10" x14ac:dyDescent="0.2">
      <c r="A53" s="2" t="s">
        <v>72</v>
      </c>
      <c r="B53" s="57">
        <v>97</v>
      </c>
      <c r="C53" s="54">
        <v>0.84068810939788796</v>
      </c>
      <c r="D53" s="54">
        <v>0.105046808719635</v>
      </c>
      <c r="E53" s="54">
        <v>5.4265078157186501E-2</v>
      </c>
      <c r="F53" s="54">
        <v>0</v>
      </c>
      <c r="G53" s="54">
        <v>0</v>
      </c>
      <c r="H53" s="54">
        <v>0</v>
      </c>
      <c r="I53" s="54">
        <v>0</v>
      </c>
      <c r="J53" s="60">
        <v>0.21357695758342701</v>
      </c>
    </row>
    <row r="54" spans="1:10" x14ac:dyDescent="0.2">
      <c r="A54" s="2" t="s">
        <v>73</v>
      </c>
      <c r="B54" s="57">
        <v>98</v>
      </c>
      <c r="C54" s="54">
        <v>0.91467171907424905</v>
      </c>
      <c r="D54" s="54">
        <v>5.5968903005123097E-2</v>
      </c>
      <c r="E54" s="54">
        <v>2.3511314764618901E-2</v>
      </c>
      <c r="F54" s="54">
        <v>5.8480873703956604E-3</v>
      </c>
      <c r="G54" s="54">
        <v>0</v>
      </c>
      <c r="H54" s="54">
        <v>0</v>
      </c>
      <c r="I54" s="54">
        <v>0</v>
      </c>
      <c r="J54" s="60">
        <v>0.120535790920258</v>
      </c>
    </row>
    <row r="55" spans="1:10" x14ac:dyDescent="0.2">
      <c r="A55" s="2" t="s">
        <v>74</v>
      </c>
      <c r="B55" s="57">
        <v>96</v>
      </c>
      <c r="C55" s="54">
        <v>0.79275983572006203</v>
      </c>
      <c r="D55" s="54">
        <v>0.13493163883686099</v>
      </c>
      <c r="E55" s="54">
        <v>7.2308525443077101E-2</v>
      </c>
      <c r="F55" s="54">
        <v>0</v>
      </c>
      <c r="G55" s="54">
        <v>0</v>
      </c>
      <c r="H55" s="54">
        <v>0</v>
      </c>
      <c r="I55" s="54">
        <v>0</v>
      </c>
      <c r="J55" s="60">
        <v>0.27954870462417603</v>
      </c>
    </row>
    <row r="56" spans="1:10" x14ac:dyDescent="0.2">
      <c r="A56" s="2" t="s">
        <v>75</v>
      </c>
      <c r="B56" s="57">
        <v>106</v>
      </c>
      <c r="C56" s="54">
        <v>0.92644929885864302</v>
      </c>
      <c r="D56" s="54">
        <v>7.3550708591938005E-2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60">
        <v>7.3550708591938005E-2</v>
      </c>
    </row>
    <row r="57" spans="1:10" x14ac:dyDescent="0.2">
      <c r="A57" s="2" t="s">
        <v>76</v>
      </c>
      <c r="B57" s="57">
        <v>97</v>
      </c>
      <c r="C57" s="54">
        <v>0.95261675119400002</v>
      </c>
      <c r="D57" s="54">
        <v>2.83296797424555E-2</v>
      </c>
      <c r="E57" s="54">
        <v>1.9053556025028201E-2</v>
      </c>
      <c r="F57" s="54">
        <v>0</v>
      </c>
      <c r="G57" s="54">
        <v>0</v>
      </c>
      <c r="H57" s="54">
        <v>0</v>
      </c>
      <c r="I57" s="54">
        <v>0</v>
      </c>
      <c r="J57" s="60">
        <v>6.6436789929866805E-2</v>
      </c>
    </row>
    <row r="58" spans="1:10" x14ac:dyDescent="0.2">
      <c r="A58" s="2" t="s">
        <v>77</v>
      </c>
      <c r="B58" s="57">
        <v>99</v>
      </c>
      <c r="C58" s="54">
        <v>0.948472380638123</v>
      </c>
      <c r="D58" s="54">
        <v>4.30131740868092E-2</v>
      </c>
      <c r="E58" s="54">
        <v>8.51446483284235E-3</v>
      </c>
      <c r="F58" s="54">
        <v>0</v>
      </c>
      <c r="G58" s="54">
        <v>0</v>
      </c>
      <c r="H58" s="54">
        <v>0</v>
      </c>
      <c r="I58" s="54">
        <v>0</v>
      </c>
      <c r="J58" s="60">
        <v>6.0042098164558397E-2</v>
      </c>
    </row>
    <row r="59" spans="1:10" x14ac:dyDescent="0.2">
      <c r="A59" s="2" t="s">
        <v>78</v>
      </c>
      <c r="B59" s="57">
        <v>93</v>
      </c>
      <c r="C59" s="54">
        <v>0.86754602193832397</v>
      </c>
      <c r="D59" s="54">
        <v>8.1997014582157093E-2</v>
      </c>
      <c r="E59" s="54">
        <v>5.0456978380680098E-2</v>
      </c>
      <c r="F59" s="54">
        <v>0</v>
      </c>
      <c r="G59" s="54">
        <v>0</v>
      </c>
      <c r="H59" s="54">
        <v>0</v>
      </c>
      <c r="I59" s="54">
        <v>0</v>
      </c>
      <c r="J59" s="60">
        <v>0.18291096389293701</v>
      </c>
    </row>
    <row r="60" spans="1:10" x14ac:dyDescent="0.2">
      <c r="A60" s="2" t="s">
        <v>79</v>
      </c>
      <c r="B60" s="57">
        <v>93</v>
      </c>
      <c r="C60" s="54">
        <v>0.78499180078506503</v>
      </c>
      <c r="D60" s="54">
        <v>0.154301688075066</v>
      </c>
      <c r="E60" s="54">
        <v>6.0706511139869697E-2</v>
      </c>
      <c r="F60" s="54">
        <v>0</v>
      </c>
      <c r="G60" s="54">
        <v>0</v>
      </c>
      <c r="H60" s="54">
        <v>0</v>
      </c>
      <c r="I60" s="54">
        <v>0</v>
      </c>
      <c r="J60" s="60">
        <v>0.27571469545364402</v>
      </c>
    </row>
    <row r="61" spans="1:10" x14ac:dyDescent="0.2">
      <c r="A61" s="2" t="s">
        <v>80</v>
      </c>
      <c r="B61" s="57">
        <v>89</v>
      </c>
      <c r="C61" s="54">
        <v>0.74213588237762496</v>
      </c>
      <c r="D61" s="54">
        <v>0.183840662240982</v>
      </c>
      <c r="E61" s="54">
        <v>7.4023440480232197E-2</v>
      </c>
      <c r="F61" s="54">
        <v>0</v>
      </c>
      <c r="G61" s="54">
        <v>0</v>
      </c>
      <c r="H61" s="54">
        <v>0</v>
      </c>
      <c r="I61" s="54">
        <v>0</v>
      </c>
      <c r="J61" s="60">
        <v>0.33188754320144698</v>
      </c>
    </row>
    <row r="62" spans="1:10" x14ac:dyDescent="0.2">
      <c r="A62" s="2" t="s">
        <v>81</v>
      </c>
      <c r="B62" s="57">
        <v>119</v>
      </c>
      <c r="C62" s="54">
        <v>0.914062559604645</v>
      </c>
      <c r="D62" s="54">
        <v>4.8106938600540203E-2</v>
      </c>
      <c r="E62" s="54">
        <v>2.92143877595663E-2</v>
      </c>
      <c r="F62" s="54">
        <v>8.6160935461521097E-3</v>
      </c>
      <c r="G62" s="54">
        <v>0</v>
      </c>
      <c r="H62" s="54">
        <v>0</v>
      </c>
      <c r="I62" s="54">
        <v>0</v>
      </c>
      <c r="J62" s="60">
        <v>0.13238400220870999</v>
      </c>
    </row>
    <row r="63" spans="1:10" x14ac:dyDescent="0.2">
      <c r="A63" s="2" t="s">
        <v>82</v>
      </c>
      <c r="B63" s="57">
        <v>91</v>
      </c>
      <c r="C63" s="54">
        <v>0.80556070804595903</v>
      </c>
      <c r="D63" s="54">
        <v>0.144920334219933</v>
      </c>
      <c r="E63" s="54">
        <v>4.4506292790174498E-2</v>
      </c>
      <c r="F63" s="54">
        <v>5.0126528367400204E-3</v>
      </c>
      <c r="G63" s="54">
        <v>0</v>
      </c>
      <c r="H63" s="54">
        <v>0</v>
      </c>
      <c r="I63" s="54">
        <v>0</v>
      </c>
      <c r="J63" s="60">
        <v>0.24897088110446899</v>
      </c>
    </row>
    <row r="64" spans="1:10" x14ac:dyDescent="0.2">
      <c r="A64" s="2" t="s">
        <v>83</v>
      </c>
      <c r="B64" s="57">
        <v>100</v>
      </c>
      <c r="C64" s="54">
        <v>0.73525291681289695</v>
      </c>
      <c r="D64" s="54">
        <v>0.15703876316547399</v>
      </c>
      <c r="E64" s="54">
        <v>9.5880426466464996E-2</v>
      </c>
      <c r="F64" s="54">
        <v>1.1827906593680401E-2</v>
      </c>
      <c r="G64" s="54">
        <v>0</v>
      </c>
      <c r="H64" s="54">
        <v>0</v>
      </c>
      <c r="I64" s="54">
        <v>0</v>
      </c>
      <c r="J64" s="60">
        <v>0.38428333401679998</v>
      </c>
    </row>
    <row r="65" spans="1:10" x14ac:dyDescent="0.2">
      <c r="A65" s="2" t="s">
        <v>84</v>
      </c>
      <c r="B65" s="57">
        <v>82</v>
      </c>
      <c r="C65" s="54">
        <v>0.73059600591659501</v>
      </c>
      <c r="D65" s="54">
        <v>0.174566045403481</v>
      </c>
      <c r="E65" s="54">
        <v>9.4837918877601596E-2</v>
      </c>
      <c r="F65" s="54">
        <v>0</v>
      </c>
      <c r="G65" s="54">
        <v>0</v>
      </c>
      <c r="H65" s="54">
        <v>0</v>
      </c>
      <c r="I65" s="54">
        <v>0</v>
      </c>
      <c r="J65" s="60">
        <v>0.36424189805984503</v>
      </c>
    </row>
    <row r="66" spans="1:10" x14ac:dyDescent="0.2">
      <c r="A66" s="2" t="s">
        <v>85</v>
      </c>
      <c r="B66" s="57">
        <v>96</v>
      </c>
      <c r="C66" s="54">
        <v>0.96572387218475297</v>
      </c>
      <c r="D66" s="54">
        <v>2.29597352445126E-2</v>
      </c>
      <c r="E66" s="54">
        <v>1.13163720816374E-2</v>
      </c>
      <c r="F66" s="54">
        <v>0</v>
      </c>
      <c r="G66" s="54">
        <v>0</v>
      </c>
      <c r="H66" s="54">
        <v>0</v>
      </c>
      <c r="I66" s="54">
        <v>0</v>
      </c>
      <c r="J66" s="60">
        <v>4.5592479407787302E-2</v>
      </c>
    </row>
    <row r="67" spans="1:10" x14ac:dyDescent="0.2">
      <c r="A67" s="2" t="s">
        <v>86</v>
      </c>
      <c r="B67" s="57">
        <v>104</v>
      </c>
      <c r="C67" s="54">
        <v>0.86515003442764304</v>
      </c>
      <c r="D67" s="54">
        <v>9.3014299869537395E-2</v>
      </c>
      <c r="E67" s="54">
        <v>4.18356396257877E-2</v>
      </c>
      <c r="F67" s="54">
        <v>0</v>
      </c>
      <c r="G67" s="54">
        <v>0</v>
      </c>
      <c r="H67" s="54">
        <v>0</v>
      </c>
      <c r="I67" s="54">
        <v>0</v>
      </c>
      <c r="J67" s="60">
        <v>0.176685586571693</v>
      </c>
    </row>
    <row r="68" spans="1:10" x14ac:dyDescent="0.2">
      <c r="A68" s="2" t="s">
        <v>87</v>
      </c>
      <c r="B68" s="57">
        <v>88</v>
      </c>
      <c r="C68" s="54">
        <v>0.82084453105926503</v>
      </c>
      <c r="D68" s="54">
        <v>0.12842364609241499</v>
      </c>
      <c r="E68" s="54">
        <v>4.4452328234911E-2</v>
      </c>
      <c r="F68" s="54">
        <v>0</v>
      </c>
      <c r="G68" s="54">
        <v>6.2794927507638897E-3</v>
      </c>
      <c r="H68" s="54">
        <v>0</v>
      </c>
      <c r="I68" s="54">
        <v>0</v>
      </c>
      <c r="J68" s="60">
        <v>0.242446273565292</v>
      </c>
    </row>
    <row r="69" spans="1:10" x14ac:dyDescent="0.2">
      <c r="A69" s="2" t="s">
        <v>88</v>
      </c>
      <c r="B69" s="57">
        <v>105</v>
      </c>
      <c r="C69" s="54">
        <v>0.92156046628952004</v>
      </c>
      <c r="D69" s="54">
        <v>6.1375558376312297E-2</v>
      </c>
      <c r="E69" s="54">
        <v>1.70639473944902E-2</v>
      </c>
      <c r="F69" s="54">
        <v>0</v>
      </c>
      <c r="G69" s="54">
        <v>0</v>
      </c>
      <c r="H69" s="54">
        <v>0</v>
      </c>
      <c r="I69" s="54">
        <v>0</v>
      </c>
      <c r="J69" s="60">
        <v>9.55034494400024E-2</v>
      </c>
    </row>
    <row r="70" spans="1:10" x14ac:dyDescent="0.2">
      <c r="A70" s="2" t="s">
        <v>89</v>
      </c>
      <c r="B70" s="57">
        <v>100</v>
      </c>
      <c r="C70" s="54">
        <v>0.699571192264557</v>
      </c>
      <c r="D70" s="54">
        <v>0.18615585565567</v>
      </c>
      <c r="E70" s="54">
        <v>0.108647011220455</v>
      </c>
      <c r="F70" s="54">
        <v>5.6259469129145102E-3</v>
      </c>
      <c r="G70" s="54">
        <v>0</v>
      </c>
      <c r="H70" s="54">
        <v>0</v>
      </c>
      <c r="I70" s="54">
        <v>0</v>
      </c>
      <c r="J70" s="60">
        <v>0.42032772302627602</v>
      </c>
    </row>
    <row r="71" spans="1:10" x14ac:dyDescent="0.2">
      <c r="A71" s="3" t="s">
        <v>90</v>
      </c>
      <c r="B71" s="58">
        <v>79</v>
      </c>
      <c r="C71" s="55">
        <v>0.828774154186249</v>
      </c>
      <c r="D71" s="55">
        <v>8.4873542189598097E-2</v>
      </c>
      <c r="E71" s="55">
        <v>8.6352311074733706E-2</v>
      </c>
      <c r="F71" s="55">
        <v>0</v>
      </c>
      <c r="G71" s="55">
        <v>0</v>
      </c>
      <c r="H71" s="55">
        <v>0</v>
      </c>
      <c r="I71" s="55">
        <v>0</v>
      </c>
      <c r="J71" s="61">
        <v>0.257578164339066</v>
      </c>
    </row>
    <row r="73" spans="1:10" x14ac:dyDescent="0.2">
      <c r="A73" s="15" t="s">
        <v>91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58</vt:i4>
      </vt:variant>
    </vt:vector>
  </HeadingPairs>
  <TitlesOfParts>
    <vt:vector size="58" baseType="lpstr">
      <vt:lpstr>Deckblatt</vt:lpstr>
      <vt:lpstr>Inhalt</vt:lpstr>
      <vt:lpstr>z09_Übersicht</vt:lpstr>
      <vt:lpstr>z09a_chop</vt:lpstr>
      <vt:lpstr>z09b_chop</vt:lpstr>
      <vt:lpstr>z09c_chop</vt:lpstr>
      <vt:lpstr>z09d_chop</vt:lpstr>
      <vt:lpstr>z09e_chop</vt:lpstr>
      <vt:lpstr>z09f_chop</vt:lpstr>
      <vt:lpstr>z09g_chop</vt:lpstr>
      <vt:lpstr>z09h_chop</vt:lpstr>
      <vt:lpstr>z09i_chop</vt:lpstr>
      <vt:lpstr>z09j_chop</vt:lpstr>
      <vt:lpstr>wohn_typ</vt:lpstr>
      <vt:lpstr>wohn_wohnung_jahre_chop</vt:lpstr>
      <vt:lpstr>wohn_flaeche_chop</vt:lpstr>
      <vt:lpstr>wohn_raeume</vt:lpstr>
      <vt:lpstr>wohn_wg</vt:lpstr>
      <vt:lpstr>wohn_baujahr</vt:lpstr>
      <vt:lpstr>wohn_grundmiete_chop</vt:lpstr>
      <vt:lpstr>grumi_chop</vt:lpstr>
      <vt:lpstr>wohn_gesamtmiete_chop</vt:lpstr>
      <vt:lpstr>gesmi_chop</vt:lpstr>
      <vt:lpstr>wohn_wg_anteil_chop</vt:lpstr>
      <vt:lpstr>wohn_kosten_eigentum_chop</vt:lpstr>
      <vt:lpstr>mietbel1_chop</vt:lpstr>
      <vt:lpstr>mietbel2_chop</vt:lpstr>
      <vt:lpstr>z26</vt:lpstr>
      <vt:lpstr>z29</vt:lpstr>
      <vt:lpstr>z49</vt:lpstr>
      <vt:lpstr>d14</vt:lpstr>
      <vt:lpstr>d15_chop</vt:lpstr>
      <vt:lpstr>d16</vt:lpstr>
      <vt:lpstr>d24_Übersicht</vt:lpstr>
      <vt:lpstr>d24a</vt:lpstr>
      <vt:lpstr>d24b</vt:lpstr>
      <vt:lpstr>d25_chop</vt:lpstr>
      <vt:lpstr>d26</vt:lpstr>
      <vt:lpstr>d27</vt:lpstr>
      <vt:lpstr>schwerbehind</vt:lpstr>
      <vt:lpstr>psychbehind</vt:lpstr>
      <vt:lpstr>wohnd</vt:lpstr>
      <vt:lpstr>wohn_jahre</vt:lpstr>
      <vt:lpstr>wohndk</vt:lpstr>
      <vt:lpstr>hhper</vt:lpstr>
      <vt:lpstr>bewgru</vt:lpstr>
      <vt:lpstr>kinder_leibl_anz</vt:lpstr>
      <vt:lpstr>kind01_leibl_jahr</vt:lpstr>
      <vt:lpstr>lebun_mv</vt:lpstr>
      <vt:lpstr>lebun_haupt</vt:lpstr>
      <vt:lpstr>pekg</vt:lpstr>
      <vt:lpstr>pek</vt:lpstr>
      <vt:lpstr>hhekg</vt:lpstr>
      <vt:lpstr>hhek</vt:lpstr>
      <vt:lpstr>äqui_who</vt:lpstr>
      <vt:lpstr>arm_stadt</vt:lpstr>
      <vt:lpstr>arm_bund</vt:lpstr>
      <vt:lpstr>dummy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WaschipkyMa</dc:creator>
  <cp:lastModifiedBy>Lagrange, Manuela</cp:lastModifiedBy>
  <dcterms:created xsi:type="dcterms:W3CDTF">2026-08-31T14:39:36Z</dcterms:created>
  <dcterms:modified xsi:type="dcterms:W3CDTF">2026-09-01T08:38:11Z</dcterms:modified>
</cp:coreProperties>
</file>